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walap\Desktop\"/>
    </mc:Choice>
  </mc:AlternateContent>
  <xr:revisionPtr revIDLastSave="0" documentId="8_{C4A12C2F-0636-41A8-B293-3FC695420A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0min Data (Typical Weekday)" sheetId="1" r:id="rId1"/>
    <sheet name="30min Data (Typical Weekend)" sheetId="5" r:id="rId2"/>
    <sheet name="Environmental Impact Factors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5" l="1"/>
  <c r="H57" i="5" s="1"/>
  <c r="H58" i="5" s="1"/>
  <c r="H59" i="5" s="1"/>
  <c r="G56" i="5"/>
  <c r="G57" i="5" s="1"/>
  <c r="G58" i="5" s="1"/>
  <c r="B56" i="5"/>
  <c r="B57" i="5" s="1"/>
  <c r="B58" i="5" s="1"/>
  <c r="B59" i="5" s="1"/>
  <c r="C56" i="5"/>
  <c r="C57" i="5" s="1"/>
  <c r="E164" i="5"/>
  <c r="E163" i="5"/>
  <c r="E162" i="5"/>
  <c r="E161" i="5"/>
  <c r="E160" i="5"/>
  <c r="E159" i="5"/>
  <c r="F158" i="5"/>
  <c r="E158" i="5"/>
  <c r="F157" i="5"/>
  <c r="E157" i="5"/>
  <c r="F156" i="5"/>
  <c r="E156" i="5"/>
  <c r="F155" i="5"/>
  <c r="E155" i="5"/>
  <c r="F154" i="5"/>
  <c r="E154" i="5"/>
  <c r="F153" i="5"/>
  <c r="E153" i="5"/>
  <c r="F152" i="5"/>
  <c r="E152" i="5"/>
  <c r="F151" i="5"/>
  <c r="E151" i="5"/>
  <c r="F150" i="5"/>
  <c r="E150" i="5"/>
  <c r="F149" i="5"/>
  <c r="E149" i="5"/>
  <c r="F148" i="5"/>
  <c r="E148" i="5"/>
  <c r="F147" i="5"/>
  <c r="E147" i="5"/>
  <c r="F146" i="5"/>
  <c r="E146" i="5"/>
  <c r="F145" i="5"/>
  <c r="E145" i="5"/>
  <c r="F144" i="5"/>
  <c r="E144" i="5"/>
  <c r="F143" i="5"/>
  <c r="E143" i="5"/>
  <c r="F142" i="5"/>
  <c r="E142" i="5"/>
  <c r="F141" i="5"/>
  <c r="E141" i="5"/>
  <c r="F140" i="5"/>
  <c r="E140" i="5"/>
  <c r="F139" i="5"/>
  <c r="E139" i="5"/>
  <c r="F138" i="5"/>
  <c r="E138" i="5"/>
  <c r="F137" i="5"/>
  <c r="E137" i="5"/>
  <c r="F136" i="5"/>
  <c r="E136" i="5"/>
  <c r="F135" i="5"/>
  <c r="E135" i="5"/>
  <c r="F134" i="5"/>
  <c r="E134" i="5"/>
  <c r="F133" i="5"/>
  <c r="E133" i="5"/>
  <c r="F132" i="5"/>
  <c r="E132" i="5"/>
  <c r="F131" i="5"/>
  <c r="E131" i="5"/>
  <c r="F130" i="5"/>
  <c r="E130" i="5"/>
  <c r="F129" i="5"/>
  <c r="E129" i="5"/>
  <c r="F128" i="5"/>
  <c r="E128" i="5"/>
  <c r="F127" i="5"/>
  <c r="E127" i="5"/>
  <c r="F126" i="5"/>
  <c r="E126" i="5"/>
  <c r="F125" i="5"/>
  <c r="E125" i="5"/>
  <c r="F124" i="5"/>
  <c r="E124" i="5"/>
  <c r="F123" i="5"/>
  <c r="E123" i="5"/>
  <c r="F122" i="5"/>
  <c r="E122" i="5"/>
  <c r="D122" i="5"/>
  <c r="C122" i="5"/>
  <c r="F121" i="5"/>
  <c r="E121" i="5"/>
  <c r="D121" i="5"/>
  <c r="C121" i="5"/>
  <c r="F120" i="5"/>
  <c r="E120" i="5"/>
  <c r="D120" i="5"/>
  <c r="C120" i="5"/>
  <c r="F119" i="5"/>
  <c r="E119" i="5"/>
  <c r="D119" i="5"/>
  <c r="C119" i="5"/>
  <c r="F118" i="5"/>
  <c r="E118" i="5"/>
  <c r="D118" i="5"/>
  <c r="C118" i="5"/>
  <c r="F117" i="5"/>
  <c r="E117" i="5"/>
  <c r="D117" i="5"/>
  <c r="C117" i="5"/>
  <c r="F116" i="5"/>
  <c r="D116" i="5"/>
  <c r="C116" i="5"/>
  <c r="F115" i="5"/>
  <c r="D115" i="5"/>
  <c r="C115" i="5"/>
  <c r="F114" i="5"/>
  <c r="D114" i="5"/>
  <c r="C114" i="5"/>
  <c r="F113" i="5"/>
  <c r="D113" i="5"/>
  <c r="C113" i="5"/>
  <c r="F112" i="5"/>
  <c r="D112" i="5"/>
  <c r="C112" i="5"/>
  <c r="F111" i="5"/>
  <c r="D111" i="5"/>
  <c r="C111" i="5"/>
  <c r="D110" i="5"/>
  <c r="C110" i="5"/>
  <c r="D109" i="5"/>
  <c r="C109" i="5"/>
  <c r="D108" i="5"/>
  <c r="C108" i="5"/>
  <c r="D107" i="5"/>
  <c r="C107" i="5"/>
  <c r="D106" i="5"/>
  <c r="C106" i="5"/>
  <c r="D105" i="5"/>
  <c r="C105" i="5"/>
  <c r="D104" i="5"/>
  <c r="C104" i="5"/>
  <c r="D103" i="5"/>
  <c r="C103" i="5"/>
  <c r="D102" i="5"/>
  <c r="C102" i="5"/>
  <c r="D101" i="5"/>
  <c r="C101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G51" i="5"/>
  <c r="D51" i="5"/>
  <c r="G50" i="5"/>
  <c r="D50" i="5"/>
  <c r="G49" i="5"/>
  <c r="D49" i="5"/>
  <c r="G48" i="5"/>
  <c r="D48" i="5"/>
  <c r="G47" i="5"/>
  <c r="D47" i="5"/>
  <c r="G46" i="5"/>
  <c r="D46" i="5"/>
  <c r="G45" i="5"/>
  <c r="D45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4" i="5"/>
  <c r="D4" i="5"/>
  <c r="C58" i="5" l="1"/>
  <c r="G59" i="5"/>
  <c r="I57" i="5"/>
  <c r="D57" i="5"/>
  <c r="I56" i="5"/>
  <c r="D56" i="5"/>
  <c r="C59" i="5" l="1"/>
  <c r="D58" i="5"/>
  <c r="I59" i="5"/>
  <c r="I58" i="5"/>
  <c r="D59" i="5" l="1"/>
  <c r="E118" i="1" l="1"/>
  <c r="F112" i="1"/>
  <c r="E119" i="1"/>
  <c r="F113" i="1"/>
  <c r="E120" i="1"/>
  <c r="F114" i="1"/>
  <c r="E121" i="1"/>
  <c r="F115" i="1"/>
  <c r="E122" i="1"/>
  <c r="F116" i="1"/>
  <c r="E123" i="1"/>
  <c r="F117" i="1"/>
  <c r="E124" i="1"/>
  <c r="F118" i="1"/>
  <c r="E125" i="1"/>
  <c r="F119" i="1"/>
  <c r="E126" i="1"/>
  <c r="F120" i="1"/>
  <c r="E127" i="1"/>
  <c r="F121" i="1"/>
  <c r="E128" i="1"/>
  <c r="F122" i="1"/>
  <c r="E129" i="1"/>
  <c r="F123" i="1"/>
  <c r="E130" i="1"/>
  <c r="F124" i="1"/>
  <c r="E131" i="1"/>
  <c r="F125" i="1"/>
  <c r="E132" i="1"/>
  <c r="F126" i="1"/>
  <c r="E133" i="1"/>
  <c r="F127" i="1"/>
  <c r="E134" i="1"/>
  <c r="F128" i="1"/>
  <c r="E135" i="1"/>
  <c r="F129" i="1"/>
  <c r="E136" i="1"/>
  <c r="F130" i="1"/>
  <c r="E137" i="1"/>
  <c r="F131" i="1"/>
  <c r="E138" i="1"/>
  <c r="F132" i="1"/>
  <c r="E139" i="1"/>
  <c r="F133" i="1"/>
  <c r="E140" i="1"/>
  <c r="F134" i="1"/>
  <c r="E141" i="1"/>
  <c r="F135" i="1"/>
  <c r="E142" i="1"/>
  <c r="F136" i="1"/>
  <c r="E143" i="1"/>
  <c r="F137" i="1"/>
  <c r="E144" i="1"/>
  <c r="F138" i="1"/>
  <c r="E145" i="1"/>
  <c r="F139" i="1"/>
  <c r="E146" i="1"/>
  <c r="F140" i="1"/>
  <c r="E147" i="1"/>
  <c r="F141" i="1"/>
  <c r="E148" i="1"/>
  <c r="F142" i="1"/>
  <c r="E149" i="1"/>
  <c r="F143" i="1"/>
  <c r="E150" i="1"/>
  <c r="F144" i="1"/>
  <c r="E151" i="1"/>
  <c r="F145" i="1"/>
  <c r="E152" i="1"/>
  <c r="F146" i="1"/>
  <c r="E153" i="1"/>
  <c r="F147" i="1"/>
  <c r="E154" i="1"/>
  <c r="F148" i="1"/>
  <c r="E155" i="1"/>
  <c r="F149" i="1"/>
  <c r="E156" i="1"/>
  <c r="F150" i="1"/>
  <c r="E157" i="1"/>
  <c r="F151" i="1"/>
  <c r="E158" i="1"/>
  <c r="F152" i="1"/>
  <c r="E159" i="1"/>
  <c r="F153" i="1"/>
  <c r="E160" i="1"/>
  <c r="F154" i="1"/>
  <c r="E161" i="1"/>
  <c r="F155" i="1"/>
  <c r="E162" i="1"/>
  <c r="F156" i="1"/>
  <c r="E163" i="1"/>
  <c r="F157" i="1"/>
  <c r="E164" i="1"/>
  <c r="F158" i="1"/>
  <c r="F111" i="1"/>
  <c r="E117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75" i="1"/>
  <c r="H56" i="1"/>
  <c r="H57" i="1" s="1"/>
  <c r="G56" i="1"/>
  <c r="G57" i="1" s="1"/>
  <c r="C56" i="1"/>
  <c r="B56" i="1"/>
  <c r="B57" i="1" s="1"/>
  <c r="B58" i="1" s="1"/>
  <c r="C63" i="1" l="1"/>
  <c r="B63" i="1"/>
  <c r="I56" i="1"/>
  <c r="C57" i="1"/>
  <c r="G58" i="1"/>
  <c r="D63" i="1" l="1"/>
  <c r="I57" i="1"/>
  <c r="D56" i="1"/>
  <c r="H58" i="1"/>
  <c r="H59" i="1" s="1"/>
  <c r="D57" i="1"/>
  <c r="B59" i="1"/>
  <c r="G59" i="1"/>
  <c r="C58" i="1"/>
  <c r="C59" i="1" s="1"/>
  <c r="B64" i="1"/>
  <c r="C64" i="1"/>
  <c r="I59" i="1" l="1"/>
  <c r="I58" i="1"/>
  <c r="C65" i="1"/>
  <c r="C66" i="1"/>
  <c r="D59" i="1"/>
  <c r="B66" i="1"/>
  <c r="D58" i="1"/>
  <c r="D64" i="1"/>
  <c r="B65" i="1"/>
  <c r="D25" i="4"/>
  <c r="D23" i="4"/>
  <c r="D21" i="4"/>
  <c r="D19" i="4"/>
  <c r="E19" i="4" s="1"/>
  <c r="D17" i="4"/>
  <c r="E17" i="4" s="1"/>
  <c r="D15" i="4"/>
  <c r="E15" i="4" s="1"/>
  <c r="D13" i="4"/>
  <c r="D5" i="4"/>
  <c r="E25" i="4" l="1"/>
  <c r="E13" i="4"/>
  <c r="E23" i="4"/>
  <c r="D66" i="1"/>
  <c r="D6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4" i="1"/>
</calcChain>
</file>

<file path=xl/sharedStrings.xml><?xml version="1.0" encoding="utf-8"?>
<sst xmlns="http://schemas.openxmlformats.org/spreadsheetml/2006/main" count="109" uniqueCount="49">
  <si>
    <t>LOAD PROFILE MODEL</t>
  </si>
  <si>
    <t>Time</t>
  </si>
  <si>
    <t>Weekday kW (Winter)</t>
  </si>
  <si>
    <t>Existing</t>
  </si>
  <si>
    <t>Proposed</t>
  </si>
  <si>
    <t>Saving</t>
  </si>
  <si>
    <t>Summer Peak [September to May (18:00 - 20:00)]</t>
  </si>
  <si>
    <t>Winter Peak [June to August (17:00 - 19:00)]</t>
  </si>
  <si>
    <t>kW Demand</t>
  </si>
  <si>
    <t>Weekly kWh</t>
  </si>
  <si>
    <t>Monthly kWh</t>
  </si>
  <si>
    <t>Annual kWh</t>
  </si>
  <si>
    <t>Total Peak Savings</t>
  </si>
  <si>
    <t>Winter Proposed</t>
  </si>
  <si>
    <t>Winter Existing</t>
  </si>
  <si>
    <t>Summer Existing</t>
  </si>
  <si>
    <t>Summer Proposed</t>
  </si>
  <si>
    <t>Saturday</t>
  </si>
  <si>
    <t>Sunday</t>
  </si>
  <si>
    <t>Saturday Load Profile</t>
  </si>
  <si>
    <t>Sunday Load Profile</t>
  </si>
  <si>
    <t>ENVIRONMENTAL IMPACT FACTORS</t>
  </si>
  <si>
    <t>Energy Generated (2013/2014)</t>
  </si>
  <si>
    <t>GWh</t>
  </si>
  <si>
    <t>kW</t>
  </si>
  <si>
    <t>Emissions According to Integrated Report</t>
  </si>
  <si>
    <t>Units per Energy Generated</t>
  </si>
  <si>
    <t>Particulate emissions</t>
  </si>
  <si>
    <t>kg/MWh</t>
  </si>
  <si>
    <t>g/kWh</t>
  </si>
  <si>
    <t>Specific Water Consumption</t>
  </si>
  <si>
    <t>L/kWh</t>
  </si>
  <si>
    <t>Carbon dioxide</t>
  </si>
  <si>
    <t>Mt</t>
  </si>
  <si>
    <t>kg</t>
  </si>
  <si>
    <t>kg/kWh</t>
  </si>
  <si>
    <t>Sulphur Dioxide</t>
  </si>
  <si>
    <t>kt</t>
  </si>
  <si>
    <t>g</t>
  </si>
  <si>
    <t>Nitrogen Oxide</t>
  </si>
  <si>
    <t>Low-level Radioactive Waste Generated</t>
  </si>
  <si>
    <t>m3</t>
  </si>
  <si>
    <t>cm3</t>
  </si>
  <si>
    <t>cm3/kWh</t>
  </si>
  <si>
    <t>Intermediate-level Radioactive Waste Generated</t>
  </si>
  <si>
    <t>Ash Produced</t>
  </si>
  <si>
    <t>Coal Burnt</t>
  </si>
  <si>
    <t>Source: Integrated Report 2014, pg. 38, 172 and 176</t>
  </si>
  <si>
    <t>Weekday kW (Summer)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</si>
</sst>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 Black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1" fillId="4" borderId="0" xfId="2" applyFill="1"/>
    <xf numFmtId="0" fontId="1" fillId="0" borderId="0" xfId="2"/>
    <xf numFmtId="0" fontId="7" fillId="4" borderId="0" xfId="2" applyFont="1" applyFill="1"/>
    <xf numFmtId="0" fontId="7" fillId="0" borderId="0" xfId="2" applyFont="1"/>
    <xf numFmtId="0" fontId="6" fillId="4" borderId="2" xfId="2" applyFont="1" applyFill="1" applyBorder="1"/>
    <xf numFmtId="0" fontId="8" fillId="4" borderId="0" xfId="2" applyFont="1" applyFill="1" applyAlignment="1">
      <alignment vertical="top"/>
    </xf>
    <xf numFmtId="0" fontId="6" fillId="4" borderId="0" xfId="2" applyFont="1" applyFill="1"/>
    <xf numFmtId="0" fontId="6" fillId="0" borderId="0" xfId="2" applyFont="1"/>
    <xf numFmtId="4" fontId="1" fillId="4" borderId="4" xfId="2" applyNumberFormat="1" applyFill="1" applyBorder="1"/>
    <xf numFmtId="4" fontId="1" fillId="4" borderId="0" xfId="2" applyNumberFormat="1" applyFill="1"/>
    <xf numFmtId="4" fontId="1" fillId="0" borderId="0" xfId="2" applyNumberFormat="1"/>
    <xf numFmtId="3" fontId="1" fillId="4" borderId="0" xfId="2" applyNumberFormat="1" applyFill="1"/>
    <xf numFmtId="0" fontId="4" fillId="3" borderId="1" xfId="2" applyFont="1" applyFill="1" applyBorder="1"/>
    <xf numFmtId="0" fontId="6" fillId="5" borderId="2" xfId="2" applyFont="1" applyFill="1" applyBorder="1"/>
    <xf numFmtId="4" fontId="6" fillId="5" borderId="15" xfId="2" applyNumberFormat="1" applyFont="1" applyFill="1" applyBorder="1"/>
    <xf numFmtId="4" fontId="1" fillId="5" borderId="4" xfId="2" applyNumberFormat="1" applyFill="1" applyBorder="1"/>
    <xf numFmtId="4" fontId="1" fillId="5" borderId="18" xfId="2" applyNumberFormat="1" applyFill="1" applyBorder="1"/>
    <xf numFmtId="4" fontId="6" fillId="4" borderId="2" xfId="2" applyNumberFormat="1" applyFont="1" applyFill="1" applyBorder="1"/>
    <xf numFmtId="4" fontId="6" fillId="4" borderId="15" xfId="2" applyNumberFormat="1" applyFont="1" applyFill="1" applyBorder="1"/>
    <xf numFmtId="4" fontId="1" fillId="4" borderId="18" xfId="2" applyNumberFormat="1" applyFill="1" applyBorder="1"/>
    <xf numFmtId="4" fontId="6" fillId="5" borderId="2" xfId="2" applyNumberFormat="1" applyFont="1" applyFill="1" applyBorder="1"/>
    <xf numFmtId="0" fontId="1" fillId="0" borderId="0" xfId="0" applyFont="1"/>
    <xf numFmtId="0" fontId="5" fillId="0" borderId="0" xfId="0" applyFont="1" applyAlignment="1">
      <alignment horizontal="center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Font="1" applyFill="1"/>
    <xf numFmtId="164" fontId="1" fillId="0" borderId="0" xfId="1" applyFont="1"/>
    <xf numFmtId="165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164" fontId="11" fillId="4" borderId="7" xfId="1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13" fillId="4" borderId="4" xfId="0" applyFont="1" applyFill="1" applyBorder="1" applyAlignment="1">
      <alignment vertical="center"/>
    </xf>
    <xf numFmtId="164" fontId="13" fillId="4" borderId="5" xfId="1" applyFont="1" applyFill="1" applyBorder="1" applyAlignment="1">
      <alignment horizontal="left" vertical="center"/>
    </xf>
    <xf numFmtId="164" fontId="11" fillId="4" borderId="10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 vertical="center"/>
    </xf>
    <xf numFmtId="20" fontId="3" fillId="4" borderId="6" xfId="0" applyNumberFormat="1" applyFont="1" applyFill="1" applyBorder="1" applyAlignment="1">
      <alignment horizontal="center"/>
    </xf>
    <xf numFmtId="3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7" borderId="1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0" fontId="9" fillId="0" borderId="0" xfId="0" applyFont="1"/>
    <xf numFmtId="1" fontId="11" fillId="7" borderId="7" xfId="0" applyNumberFormat="1" applyFont="1" applyFill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/>
    </xf>
    <xf numFmtId="3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9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4" fillId="0" borderId="0" xfId="0" applyFont="1"/>
    <xf numFmtId="20" fontId="9" fillId="0" borderId="0" xfId="0" applyNumberFormat="1" applyFont="1" applyAlignment="1">
      <alignment horizontal="center"/>
    </xf>
    <xf numFmtId="3" fontId="14" fillId="0" borderId="0" xfId="0" applyNumberFormat="1" applyFont="1"/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5" borderId="2" xfId="2" applyFont="1" applyFill="1" applyBorder="1" applyAlignment="1">
      <alignment horizontal="left" vertical="top" wrapText="1"/>
    </xf>
    <xf numFmtId="0" fontId="6" fillId="5" borderId="4" xfId="2" applyFont="1" applyFill="1" applyBorder="1" applyAlignment="1">
      <alignment horizontal="left" vertical="top" wrapText="1"/>
    </xf>
    <xf numFmtId="0" fontId="4" fillId="3" borderId="11" xfId="2" applyFont="1" applyFill="1" applyBorder="1" applyAlignment="1">
      <alignment horizontal="center"/>
    </xf>
    <xf numFmtId="0" fontId="4" fillId="3" borderId="16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left" vertical="top" wrapText="1"/>
    </xf>
    <xf numFmtId="0" fontId="8" fillId="5" borderId="4" xfId="2" applyFont="1" applyFill="1" applyBorder="1" applyAlignment="1">
      <alignment horizontal="left" vertical="top" wrapText="1"/>
    </xf>
    <xf numFmtId="0" fontId="1" fillId="0" borderId="16" xfId="2" applyBorder="1" applyAlignment="1">
      <alignment horizontal="center"/>
    </xf>
    <xf numFmtId="0" fontId="1" fillId="0" borderId="12" xfId="2" applyBorder="1" applyAlignment="1">
      <alignment horizontal="center"/>
    </xf>
    <xf numFmtId="0" fontId="6" fillId="4" borderId="2" xfId="2" applyFont="1" applyFill="1" applyBorder="1" applyAlignment="1">
      <alignment horizontal="left" vertical="top" wrapText="1"/>
    </xf>
    <xf numFmtId="0" fontId="6" fillId="4" borderId="4" xfId="2" applyFont="1" applyFill="1" applyBorder="1" applyAlignment="1">
      <alignment horizontal="left" vertical="top" wrapText="1"/>
    </xf>
    <xf numFmtId="0" fontId="4" fillId="3" borderId="11" xfId="2" applyFont="1" applyFill="1" applyBorder="1" applyAlignment="1">
      <alignment horizontal="left"/>
    </xf>
    <xf numFmtId="0" fontId="4" fillId="3" borderId="16" xfId="2" applyFont="1" applyFill="1" applyBorder="1" applyAlignment="1">
      <alignment horizontal="left"/>
    </xf>
    <xf numFmtId="0" fontId="4" fillId="3" borderId="12" xfId="2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Weekday Summer Profile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Weekday)'!$B$3</c:f>
              <c:strCache>
                <c:ptCount val="1"/>
                <c:pt idx="0">
                  <c:v>Existing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'30min Data (Typical Weekday)'!$A$4:$A$51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Weekday)'!$B$4:$B$51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D-435D-8F7D-209F30B50B9F}"/>
            </c:ext>
          </c:extLst>
        </c:ser>
        <c:ser>
          <c:idx val="1"/>
          <c:order val="1"/>
          <c:tx>
            <c:strRef>
              <c:f>'30min Data (Typical Weekday)'!$C$3</c:f>
              <c:strCache>
                <c:ptCount val="1"/>
                <c:pt idx="0">
                  <c:v>Proposed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'30min Data (Typical Weekday)'!$A$4:$A$51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Weekday)'!$C$4:$C$51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2400</c:v>
                </c:pt>
                <c:pt idx="37">
                  <c:v>2400</c:v>
                </c:pt>
                <c:pt idx="38">
                  <c:v>2400</c:v>
                </c:pt>
                <c:pt idx="39">
                  <c:v>2400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D-435D-8F7D-209F30B5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334408"/>
        <c:axId val="224701840"/>
      </c:lineChart>
      <c:catAx>
        <c:axId val="59133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224701840"/>
        <c:crosses val="autoZero"/>
        <c:auto val="1"/>
        <c:lblAlgn val="ctr"/>
        <c:lblOffset val="100"/>
        <c:noMultiLvlLbl val="0"/>
      </c:catAx>
      <c:valAx>
        <c:axId val="224701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91334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Weekday Winter Profile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Weekday)'!$E$3</c:f>
              <c:strCache>
                <c:ptCount val="1"/>
                <c:pt idx="0">
                  <c:v>Existing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'30min Data (Typical Weekday)'!$A$4:$A$51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Weekday)'!$E$4:$E$51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1E-474F-8880-97E701767EE3}"/>
            </c:ext>
          </c:extLst>
        </c:ser>
        <c:ser>
          <c:idx val="1"/>
          <c:order val="1"/>
          <c:tx>
            <c:strRef>
              <c:f>'30min Data (Typical Weekday)'!$F$3</c:f>
              <c:strCache>
                <c:ptCount val="1"/>
                <c:pt idx="0">
                  <c:v>Proposed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'30min Data (Typical Weekday)'!$A$4:$A$51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Weekday)'!$F$4:$F$51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2000</c:v>
                </c:pt>
                <c:pt idx="35">
                  <c:v>2000</c:v>
                </c:pt>
                <c:pt idx="36">
                  <c:v>2000</c:v>
                </c:pt>
                <c:pt idx="37">
                  <c:v>2000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E-474F-8880-97E701767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940656"/>
        <c:axId val="675941048"/>
      </c:lineChart>
      <c:catAx>
        <c:axId val="67594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675941048"/>
        <c:crosses val="autoZero"/>
        <c:auto val="1"/>
        <c:lblAlgn val="ctr"/>
        <c:lblOffset val="100"/>
        <c:noMultiLvlLbl val="0"/>
      </c:catAx>
      <c:valAx>
        <c:axId val="675941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5940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Combined Summer and Winter Profiles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Weekday)'!$C$74</c:f>
              <c:strCache>
                <c:ptCount val="1"/>
                <c:pt idx="0">
                  <c:v>Summer Existing</c:v>
                </c:pt>
              </c:strCache>
            </c:strRef>
          </c:tx>
          <c:marker>
            <c:symbol val="none"/>
          </c:marker>
          <c:cat>
            <c:numRef>
              <c:f>'30min Data (Typical Weekday)'!$B$75:$B$170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Weekday)'!$C$75:$C$170</c:f>
              <c:numCache>
                <c:formatCode>#,##0</c:formatCode>
                <c:ptCount val="96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3A-48F9-B086-A5494F891133}"/>
            </c:ext>
          </c:extLst>
        </c:ser>
        <c:ser>
          <c:idx val="1"/>
          <c:order val="1"/>
          <c:tx>
            <c:strRef>
              <c:f>'30min Data (Typical Weekday)'!$D$74</c:f>
              <c:strCache>
                <c:ptCount val="1"/>
                <c:pt idx="0">
                  <c:v>Summer Proposed</c:v>
                </c:pt>
              </c:strCache>
            </c:strRef>
          </c:tx>
          <c:marker>
            <c:symbol val="none"/>
          </c:marker>
          <c:cat>
            <c:numRef>
              <c:f>'30min Data (Typical Weekday)'!$B$75:$B$170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Weekday)'!$D$75:$D$170</c:f>
              <c:numCache>
                <c:formatCode>#,##0</c:formatCode>
                <c:ptCount val="96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2400</c:v>
                </c:pt>
                <c:pt idx="37">
                  <c:v>2400</c:v>
                </c:pt>
                <c:pt idx="38">
                  <c:v>2400</c:v>
                </c:pt>
                <c:pt idx="39">
                  <c:v>2400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3A-48F9-B086-A5494F891133}"/>
            </c:ext>
          </c:extLst>
        </c:ser>
        <c:ser>
          <c:idx val="2"/>
          <c:order val="2"/>
          <c:tx>
            <c:strRef>
              <c:f>'30min Data (Typical Weekday)'!$A$68</c:f>
              <c:strCache>
                <c:ptCount val="1"/>
                <c:pt idx="0">
                  <c:v>Winter Existing</c:v>
                </c:pt>
              </c:strCache>
            </c:strRef>
          </c:tx>
          <c:marker>
            <c:symbol val="none"/>
          </c:marker>
          <c:cat>
            <c:numRef>
              <c:f>'30min Data (Typical Weekday)'!$B$75:$B$170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Weekday)'!$E$69:$E$164</c:f>
              <c:numCache>
                <c:formatCode>General</c:formatCode>
                <c:ptCount val="96"/>
                <c:pt idx="48" formatCode="#,##0">
                  <c:v>3000</c:v>
                </c:pt>
                <c:pt idx="49" formatCode="#,##0">
                  <c:v>3000</c:v>
                </c:pt>
                <c:pt idx="50" formatCode="#,##0">
                  <c:v>3000</c:v>
                </c:pt>
                <c:pt idx="51" formatCode="#,##0">
                  <c:v>3000</c:v>
                </c:pt>
                <c:pt idx="52" formatCode="#,##0">
                  <c:v>3000</c:v>
                </c:pt>
                <c:pt idx="53" formatCode="#,##0">
                  <c:v>3000</c:v>
                </c:pt>
                <c:pt idx="54" formatCode="#,##0">
                  <c:v>3000</c:v>
                </c:pt>
                <c:pt idx="55" formatCode="#,##0">
                  <c:v>3000</c:v>
                </c:pt>
                <c:pt idx="56" formatCode="#,##0">
                  <c:v>3000</c:v>
                </c:pt>
                <c:pt idx="57" formatCode="#,##0">
                  <c:v>3000</c:v>
                </c:pt>
                <c:pt idx="58" formatCode="#,##0">
                  <c:v>3000</c:v>
                </c:pt>
                <c:pt idx="59" formatCode="#,##0">
                  <c:v>3000</c:v>
                </c:pt>
                <c:pt idx="60" formatCode="#,##0">
                  <c:v>3000</c:v>
                </c:pt>
                <c:pt idx="61" formatCode="#,##0">
                  <c:v>3000</c:v>
                </c:pt>
                <c:pt idx="62" formatCode="#,##0">
                  <c:v>3000</c:v>
                </c:pt>
                <c:pt idx="63" formatCode="#,##0">
                  <c:v>3000</c:v>
                </c:pt>
                <c:pt idx="64" formatCode="#,##0">
                  <c:v>3000</c:v>
                </c:pt>
                <c:pt idx="65" formatCode="#,##0">
                  <c:v>3000</c:v>
                </c:pt>
                <c:pt idx="66" formatCode="#,##0">
                  <c:v>3000</c:v>
                </c:pt>
                <c:pt idx="67" formatCode="#,##0">
                  <c:v>3000</c:v>
                </c:pt>
                <c:pt idx="68" formatCode="#,##0">
                  <c:v>3000</c:v>
                </c:pt>
                <c:pt idx="69" formatCode="#,##0">
                  <c:v>3000</c:v>
                </c:pt>
                <c:pt idx="70" formatCode="#,##0">
                  <c:v>3000</c:v>
                </c:pt>
                <c:pt idx="71" formatCode="#,##0">
                  <c:v>3000</c:v>
                </c:pt>
                <c:pt idx="72" formatCode="#,##0">
                  <c:v>3000</c:v>
                </c:pt>
                <c:pt idx="73" formatCode="#,##0">
                  <c:v>3000</c:v>
                </c:pt>
                <c:pt idx="74" formatCode="#,##0">
                  <c:v>3000</c:v>
                </c:pt>
                <c:pt idx="75" formatCode="#,##0">
                  <c:v>3000</c:v>
                </c:pt>
                <c:pt idx="76" formatCode="#,##0">
                  <c:v>3000</c:v>
                </c:pt>
                <c:pt idx="77" formatCode="#,##0">
                  <c:v>3000</c:v>
                </c:pt>
                <c:pt idx="78" formatCode="#,##0">
                  <c:v>3000</c:v>
                </c:pt>
                <c:pt idx="79" formatCode="#,##0">
                  <c:v>3000</c:v>
                </c:pt>
                <c:pt idx="80" formatCode="#,##0">
                  <c:v>3000</c:v>
                </c:pt>
                <c:pt idx="81" formatCode="#,##0">
                  <c:v>3000</c:v>
                </c:pt>
                <c:pt idx="82" formatCode="#,##0">
                  <c:v>3000</c:v>
                </c:pt>
                <c:pt idx="83" formatCode="#,##0">
                  <c:v>3000</c:v>
                </c:pt>
                <c:pt idx="84" formatCode="#,##0">
                  <c:v>3000</c:v>
                </c:pt>
                <c:pt idx="85" formatCode="#,##0">
                  <c:v>3000</c:v>
                </c:pt>
                <c:pt idx="86" formatCode="#,##0">
                  <c:v>3000</c:v>
                </c:pt>
                <c:pt idx="87" formatCode="#,##0">
                  <c:v>3000</c:v>
                </c:pt>
                <c:pt idx="88" formatCode="#,##0">
                  <c:v>3000</c:v>
                </c:pt>
                <c:pt idx="89" formatCode="#,##0">
                  <c:v>3000</c:v>
                </c:pt>
                <c:pt idx="90" formatCode="#,##0">
                  <c:v>3000</c:v>
                </c:pt>
                <c:pt idx="91" formatCode="#,##0">
                  <c:v>3000</c:v>
                </c:pt>
                <c:pt idx="92" formatCode="#,##0">
                  <c:v>3000</c:v>
                </c:pt>
                <c:pt idx="93" formatCode="#,##0">
                  <c:v>3000</c:v>
                </c:pt>
                <c:pt idx="94" formatCode="#,##0">
                  <c:v>3000</c:v>
                </c:pt>
                <c:pt idx="95" formatCode="#,##0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3A-48F9-B086-A5494F891133}"/>
            </c:ext>
          </c:extLst>
        </c:ser>
        <c:ser>
          <c:idx val="3"/>
          <c:order val="3"/>
          <c:tx>
            <c:strRef>
              <c:f>'30min Data (Typical Weekday)'!$E$62</c:f>
              <c:strCache>
                <c:ptCount val="1"/>
                <c:pt idx="0">
                  <c:v>Winter Proposed</c:v>
                </c:pt>
              </c:strCache>
            </c:strRef>
          </c:tx>
          <c:marker>
            <c:symbol val="none"/>
          </c:marker>
          <c:cat>
            <c:numRef>
              <c:f>'30min Data (Typical Weekday)'!$B$75:$B$170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Weekday)'!$F$63:$F$158</c:f>
              <c:numCache>
                <c:formatCode>General</c:formatCode>
                <c:ptCount val="96"/>
                <c:pt idx="48" formatCode="#,##0">
                  <c:v>3000</c:v>
                </c:pt>
                <c:pt idx="49" formatCode="#,##0">
                  <c:v>3000</c:v>
                </c:pt>
                <c:pt idx="50" formatCode="#,##0">
                  <c:v>3000</c:v>
                </c:pt>
                <c:pt idx="51" formatCode="#,##0">
                  <c:v>3000</c:v>
                </c:pt>
                <c:pt idx="52" formatCode="#,##0">
                  <c:v>3000</c:v>
                </c:pt>
                <c:pt idx="53" formatCode="#,##0">
                  <c:v>3000</c:v>
                </c:pt>
                <c:pt idx="54" formatCode="#,##0">
                  <c:v>3000</c:v>
                </c:pt>
                <c:pt idx="55" formatCode="#,##0">
                  <c:v>3000</c:v>
                </c:pt>
                <c:pt idx="56" formatCode="#,##0">
                  <c:v>3000</c:v>
                </c:pt>
                <c:pt idx="57" formatCode="#,##0">
                  <c:v>3000</c:v>
                </c:pt>
                <c:pt idx="58" formatCode="#,##0">
                  <c:v>3000</c:v>
                </c:pt>
                <c:pt idx="59" formatCode="#,##0">
                  <c:v>3000</c:v>
                </c:pt>
                <c:pt idx="60" formatCode="#,##0">
                  <c:v>3000</c:v>
                </c:pt>
                <c:pt idx="61" formatCode="#,##0">
                  <c:v>3000</c:v>
                </c:pt>
                <c:pt idx="62" formatCode="#,##0">
                  <c:v>3000</c:v>
                </c:pt>
                <c:pt idx="63" formatCode="#,##0">
                  <c:v>3000</c:v>
                </c:pt>
                <c:pt idx="64" formatCode="#,##0">
                  <c:v>3000</c:v>
                </c:pt>
                <c:pt idx="65" formatCode="#,##0">
                  <c:v>3000</c:v>
                </c:pt>
                <c:pt idx="66" formatCode="#,##0">
                  <c:v>3000</c:v>
                </c:pt>
                <c:pt idx="67" formatCode="#,##0">
                  <c:v>3000</c:v>
                </c:pt>
                <c:pt idx="68" formatCode="#,##0">
                  <c:v>3000</c:v>
                </c:pt>
                <c:pt idx="69" formatCode="#,##0">
                  <c:v>3000</c:v>
                </c:pt>
                <c:pt idx="70" formatCode="#,##0">
                  <c:v>3000</c:v>
                </c:pt>
                <c:pt idx="71" formatCode="#,##0">
                  <c:v>3000</c:v>
                </c:pt>
                <c:pt idx="72" formatCode="#,##0">
                  <c:v>3000</c:v>
                </c:pt>
                <c:pt idx="73" formatCode="#,##0">
                  <c:v>3000</c:v>
                </c:pt>
                <c:pt idx="74" formatCode="#,##0">
                  <c:v>3000</c:v>
                </c:pt>
                <c:pt idx="75" formatCode="#,##0">
                  <c:v>3000</c:v>
                </c:pt>
                <c:pt idx="76" formatCode="#,##0">
                  <c:v>3000</c:v>
                </c:pt>
                <c:pt idx="77" formatCode="#,##0">
                  <c:v>3000</c:v>
                </c:pt>
                <c:pt idx="78" formatCode="#,##0">
                  <c:v>3000</c:v>
                </c:pt>
                <c:pt idx="79" formatCode="#,##0">
                  <c:v>3000</c:v>
                </c:pt>
                <c:pt idx="80" formatCode="#,##0">
                  <c:v>3000</c:v>
                </c:pt>
                <c:pt idx="81" formatCode="#,##0">
                  <c:v>3000</c:v>
                </c:pt>
                <c:pt idx="82" formatCode="#,##0">
                  <c:v>2000</c:v>
                </c:pt>
                <c:pt idx="83" formatCode="#,##0">
                  <c:v>2000</c:v>
                </c:pt>
                <c:pt idx="84" formatCode="#,##0">
                  <c:v>2000</c:v>
                </c:pt>
                <c:pt idx="85" formatCode="#,##0">
                  <c:v>2000</c:v>
                </c:pt>
                <c:pt idx="86" formatCode="#,##0">
                  <c:v>3000</c:v>
                </c:pt>
                <c:pt idx="87" formatCode="#,##0">
                  <c:v>3000</c:v>
                </c:pt>
                <c:pt idx="88" formatCode="#,##0">
                  <c:v>3000</c:v>
                </c:pt>
                <c:pt idx="89" formatCode="#,##0">
                  <c:v>3000</c:v>
                </c:pt>
                <c:pt idx="90" formatCode="#,##0">
                  <c:v>3000</c:v>
                </c:pt>
                <c:pt idx="91" formatCode="#,##0">
                  <c:v>3000</c:v>
                </c:pt>
                <c:pt idx="92" formatCode="#,##0">
                  <c:v>3000</c:v>
                </c:pt>
                <c:pt idx="93" formatCode="#,##0">
                  <c:v>3000</c:v>
                </c:pt>
                <c:pt idx="94" formatCode="#,##0">
                  <c:v>3000</c:v>
                </c:pt>
                <c:pt idx="95" formatCode="#,##0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3A-48F9-B086-A5494F891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564392"/>
        <c:axId val="674564784"/>
      </c:lineChart>
      <c:catAx>
        <c:axId val="674564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674564784"/>
        <c:crosses val="autoZero"/>
        <c:auto val="1"/>
        <c:lblAlgn val="ctr"/>
        <c:lblOffset val="100"/>
        <c:noMultiLvlLbl val="0"/>
      </c:catAx>
      <c:valAx>
        <c:axId val="674564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4564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Saturday Profile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Weekend)'!$B$3</c:f>
              <c:strCache>
                <c:ptCount val="1"/>
                <c:pt idx="0">
                  <c:v>Existing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'30min Data (Typical Weekend)'!$A$4:$A$51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Weekend)'!$B$4:$B$51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0-4BAB-BA1E-DAD7DCB0CC8A}"/>
            </c:ext>
          </c:extLst>
        </c:ser>
        <c:ser>
          <c:idx val="1"/>
          <c:order val="1"/>
          <c:tx>
            <c:strRef>
              <c:f>'30min Data (Typical Weekend)'!$C$3</c:f>
              <c:strCache>
                <c:ptCount val="1"/>
                <c:pt idx="0">
                  <c:v>Proposed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'30min Data (Typical Weekend)'!$A$4:$A$51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Weekend)'!$C$4:$C$51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3000</c:v>
                </c:pt>
                <c:pt idx="19">
                  <c:v>3000</c:v>
                </c:pt>
                <c:pt idx="20">
                  <c:v>2500</c:v>
                </c:pt>
                <c:pt idx="21">
                  <c:v>3500</c:v>
                </c:pt>
                <c:pt idx="22">
                  <c:v>3500</c:v>
                </c:pt>
                <c:pt idx="23">
                  <c:v>3500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0-4BAB-BA1E-DAD7DCB0C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05432"/>
        <c:axId val="673305824"/>
      </c:lineChart>
      <c:catAx>
        <c:axId val="673305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673305824"/>
        <c:crosses val="autoZero"/>
        <c:auto val="1"/>
        <c:lblAlgn val="ctr"/>
        <c:lblOffset val="100"/>
        <c:noMultiLvlLbl val="0"/>
      </c:catAx>
      <c:valAx>
        <c:axId val="673305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3305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Sunday Profile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Weekend)'!$E$3</c:f>
              <c:strCache>
                <c:ptCount val="1"/>
                <c:pt idx="0">
                  <c:v>Existing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'30min Data (Typical Weekend)'!$A$4:$A$51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Weekend)'!$E$4:$E$51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9-4098-84A5-3C85D4F41972}"/>
            </c:ext>
          </c:extLst>
        </c:ser>
        <c:ser>
          <c:idx val="1"/>
          <c:order val="1"/>
          <c:tx>
            <c:strRef>
              <c:f>'30min Data (Typical Weekend)'!$F$3</c:f>
              <c:strCache>
                <c:ptCount val="1"/>
                <c:pt idx="0">
                  <c:v>Proposed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'30min Data (Typical Weekend)'!$A$4:$A$51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</c:numCache>
            </c:numRef>
          </c:cat>
          <c:val>
            <c:numRef>
              <c:f>'30min Data (Typical Weekend)'!$F$4:$F$51</c:f>
              <c:numCache>
                <c:formatCode>#,##0</c:formatCode>
                <c:ptCount val="48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9-4098-84A5-3C85D4F4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08176"/>
        <c:axId val="673308568"/>
      </c:lineChart>
      <c:catAx>
        <c:axId val="67330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673308568"/>
        <c:crosses val="autoZero"/>
        <c:auto val="1"/>
        <c:lblAlgn val="ctr"/>
        <c:lblOffset val="100"/>
        <c:noMultiLvlLbl val="0"/>
      </c:catAx>
      <c:valAx>
        <c:axId val="673308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3308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Combined Saturday and Sunday Profiles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'30min Data (Typical Weekend)'!$C$74</c:f>
              <c:strCache>
                <c:ptCount val="1"/>
                <c:pt idx="0">
                  <c:v>Summer Existing</c:v>
                </c:pt>
              </c:strCache>
            </c:strRef>
          </c:tx>
          <c:marker>
            <c:symbol val="none"/>
          </c:marker>
          <c:cat>
            <c:numRef>
              <c:f>'30min Data (Typical Weekend)'!$B$75:$B$170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Weekend)'!$C$75:$C$170</c:f>
              <c:numCache>
                <c:formatCode>#,##0</c:formatCode>
                <c:ptCount val="96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D-46C7-93EE-C4B000C65C8A}"/>
            </c:ext>
          </c:extLst>
        </c:ser>
        <c:ser>
          <c:idx val="1"/>
          <c:order val="1"/>
          <c:tx>
            <c:strRef>
              <c:f>'30min Data (Typical Weekend)'!$D$74</c:f>
              <c:strCache>
                <c:ptCount val="1"/>
                <c:pt idx="0">
                  <c:v>Summer Proposed</c:v>
                </c:pt>
              </c:strCache>
            </c:strRef>
          </c:tx>
          <c:marker>
            <c:symbol val="none"/>
          </c:marker>
          <c:cat>
            <c:numRef>
              <c:f>'30min Data (Typical Weekend)'!$B$75:$B$170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Weekend)'!$D$75:$D$170</c:f>
              <c:numCache>
                <c:formatCode>#,##0</c:formatCode>
                <c:ptCount val="96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3000</c:v>
                </c:pt>
                <c:pt idx="19">
                  <c:v>3000</c:v>
                </c:pt>
                <c:pt idx="20">
                  <c:v>2500</c:v>
                </c:pt>
                <c:pt idx="21">
                  <c:v>3500</c:v>
                </c:pt>
                <c:pt idx="22">
                  <c:v>3500</c:v>
                </c:pt>
                <c:pt idx="23">
                  <c:v>3500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3000</c:v>
                </c:pt>
                <c:pt idx="40">
                  <c:v>3000</c:v>
                </c:pt>
                <c:pt idx="41">
                  <c:v>3000</c:v>
                </c:pt>
                <c:pt idx="42">
                  <c:v>3000</c:v>
                </c:pt>
                <c:pt idx="43">
                  <c:v>3000</c:v>
                </c:pt>
                <c:pt idx="44">
                  <c:v>3000</c:v>
                </c:pt>
                <c:pt idx="45">
                  <c:v>3000</c:v>
                </c:pt>
                <c:pt idx="46">
                  <c:v>3000</c:v>
                </c:pt>
                <c:pt idx="47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D-46C7-93EE-C4B000C65C8A}"/>
            </c:ext>
          </c:extLst>
        </c:ser>
        <c:ser>
          <c:idx val="2"/>
          <c:order val="2"/>
          <c:tx>
            <c:strRef>
              <c:f>'30min Data (Typical Weekend)'!$A$68</c:f>
              <c:strCache>
                <c:ptCount val="1"/>
                <c:pt idx="0">
                  <c:v>Winter Existing</c:v>
                </c:pt>
              </c:strCache>
            </c:strRef>
          </c:tx>
          <c:marker>
            <c:symbol val="none"/>
          </c:marker>
          <c:cat>
            <c:numRef>
              <c:f>'30min Data (Typical Weekend)'!$B$75:$B$170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Weekend)'!$E$69:$E$164</c:f>
              <c:numCache>
                <c:formatCode>General</c:formatCode>
                <c:ptCount val="96"/>
                <c:pt idx="48" formatCode="#,##0">
                  <c:v>3000</c:v>
                </c:pt>
                <c:pt idx="49" formatCode="#,##0">
                  <c:v>3000</c:v>
                </c:pt>
                <c:pt idx="50" formatCode="#,##0">
                  <c:v>3000</c:v>
                </c:pt>
                <c:pt idx="51" formatCode="#,##0">
                  <c:v>3000</c:v>
                </c:pt>
                <c:pt idx="52" formatCode="#,##0">
                  <c:v>3000</c:v>
                </c:pt>
                <c:pt idx="53" formatCode="#,##0">
                  <c:v>3000</c:v>
                </c:pt>
                <c:pt idx="54" formatCode="#,##0">
                  <c:v>3000</c:v>
                </c:pt>
                <c:pt idx="55" formatCode="#,##0">
                  <c:v>3000</c:v>
                </c:pt>
                <c:pt idx="56" formatCode="#,##0">
                  <c:v>3000</c:v>
                </c:pt>
                <c:pt idx="57" formatCode="#,##0">
                  <c:v>3000</c:v>
                </c:pt>
                <c:pt idx="58" formatCode="#,##0">
                  <c:v>3000</c:v>
                </c:pt>
                <c:pt idx="59" formatCode="#,##0">
                  <c:v>3000</c:v>
                </c:pt>
                <c:pt idx="60" formatCode="#,##0">
                  <c:v>3000</c:v>
                </c:pt>
                <c:pt idx="61" formatCode="#,##0">
                  <c:v>3000</c:v>
                </c:pt>
                <c:pt idx="62" formatCode="#,##0">
                  <c:v>3000</c:v>
                </c:pt>
                <c:pt idx="63" formatCode="#,##0">
                  <c:v>3000</c:v>
                </c:pt>
                <c:pt idx="64" formatCode="#,##0">
                  <c:v>3000</c:v>
                </c:pt>
                <c:pt idx="65" formatCode="#,##0">
                  <c:v>3000</c:v>
                </c:pt>
                <c:pt idx="66" formatCode="#,##0">
                  <c:v>3000</c:v>
                </c:pt>
                <c:pt idx="67" formatCode="#,##0">
                  <c:v>3000</c:v>
                </c:pt>
                <c:pt idx="68" formatCode="#,##0">
                  <c:v>3000</c:v>
                </c:pt>
                <c:pt idx="69" formatCode="#,##0">
                  <c:v>3000</c:v>
                </c:pt>
                <c:pt idx="70" formatCode="#,##0">
                  <c:v>3000</c:v>
                </c:pt>
                <c:pt idx="71" formatCode="#,##0">
                  <c:v>3000</c:v>
                </c:pt>
                <c:pt idx="72" formatCode="#,##0">
                  <c:v>3000</c:v>
                </c:pt>
                <c:pt idx="73" formatCode="#,##0">
                  <c:v>3000</c:v>
                </c:pt>
                <c:pt idx="74" formatCode="#,##0">
                  <c:v>3000</c:v>
                </c:pt>
                <c:pt idx="75" formatCode="#,##0">
                  <c:v>3000</c:v>
                </c:pt>
                <c:pt idx="76" formatCode="#,##0">
                  <c:v>3000</c:v>
                </c:pt>
                <c:pt idx="77" formatCode="#,##0">
                  <c:v>3000</c:v>
                </c:pt>
                <c:pt idx="78" formatCode="#,##0">
                  <c:v>3000</c:v>
                </c:pt>
                <c:pt idx="79" formatCode="#,##0">
                  <c:v>3000</c:v>
                </c:pt>
                <c:pt idx="80" formatCode="#,##0">
                  <c:v>3000</c:v>
                </c:pt>
                <c:pt idx="81" formatCode="#,##0">
                  <c:v>3000</c:v>
                </c:pt>
                <c:pt idx="82" formatCode="#,##0">
                  <c:v>3000</c:v>
                </c:pt>
                <c:pt idx="83" formatCode="#,##0">
                  <c:v>3000</c:v>
                </c:pt>
                <c:pt idx="84" formatCode="#,##0">
                  <c:v>3000</c:v>
                </c:pt>
                <c:pt idx="85" formatCode="#,##0">
                  <c:v>3000</c:v>
                </c:pt>
                <c:pt idx="86" formatCode="#,##0">
                  <c:v>3000</c:v>
                </c:pt>
                <c:pt idx="87" formatCode="#,##0">
                  <c:v>3000</c:v>
                </c:pt>
                <c:pt idx="88" formatCode="#,##0">
                  <c:v>3000</c:v>
                </c:pt>
                <c:pt idx="89" formatCode="#,##0">
                  <c:v>3000</c:v>
                </c:pt>
                <c:pt idx="90" formatCode="#,##0">
                  <c:v>3000</c:v>
                </c:pt>
                <c:pt idx="91" formatCode="#,##0">
                  <c:v>3000</c:v>
                </c:pt>
                <c:pt idx="92" formatCode="#,##0">
                  <c:v>3000</c:v>
                </c:pt>
                <c:pt idx="93" formatCode="#,##0">
                  <c:v>3000</c:v>
                </c:pt>
                <c:pt idx="94" formatCode="#,##0">
                  <c:v>3000</c:v>
                </c:pt>
                <c:pt idx="95" formatCode="#,##0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FD-46C7-93EE-C4B000C65C8A}"/>
            </c:ext>
          </c:extLst>
        </c:ser>
        <c:ser>
          <c:idx val="3"/>
          <c:order val="3"/>
          <c:tx>
            <c:strRef>
              <c:f>'30min Data (Typical Weekend)'!$A$62</c:f>
              <c:strCache>
                <c:ptCount val="1"/>
                <c:pt idx="0">
                  <c:v>Winter Proposed</c:v>
                </c:pt>
              </c:strCache>
            </c:strRef>
          </c:tx>
          <c:marker>
            <c:symbol val="none"/>
          </c:marker>
          <c:cat>
            <c:numRef>
              <c:f>'30min Data (Typical Weekend)'!$B$75:$B$170</c:f>
              <c:numCache>
                <c:formatCode>h:mm</c:formatCode>
                <c:ptCount val="96"/>
                <c:pt idx="0">
                  <c:v>0</c:v>
                </c:pt>
                <c:pt idx="1">
                  <c:v>2.0833333333333332E-2</c:v>
                </c:pt>
                <c:pt idx="2">
                  <c:v>4.1666666666666699E-2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0</c:v>
                </c:pt>
                <c:pt idx="49">
                  <c:v>2.0833333333333332E-2</c:v>
                </c:pt>
                <c:pt idx="50">
                  <c:v>4.1666666666666699E-2</c:v>
                </c:pt>
                <c:pt idx="51">
                  <c:v>6.25E-2</c:v>
                </c:pt>
                <c:pt idx="52">
                  <c:v>8.3333333333333301E-2</c:v>
                </c:pt>
                <c:pt idx="53">
                  <c:v>0.104166666666667</c:v>
                </c:pt>
                <c:pt idx="54">
                  <c:v>0.125</c:v>
                </c:pt>
                <c:pt idx="55">
                  <c:v>0.14583333333333301</c:v>
                </c:pt>
                <c:pt idx="56">
                  <c:v>0.16666666666666699</c:v>
                </c:pt>
                <c:pt idx="57">
                  <c:v>0.1875</c:v>
                </c:pt>
                <c:pt idx="58">
                  <c:v>0.20833333333333301</c:v>
                </c:pt>
                <c:pt idx="59">
                  <c:v>0.22916666666666699</c:v>
                </c:pt>
                <c:pt idx="60">
                  <c:v>0.25</c:v>
                </c:pt>
                <c:pt idx="61">
                  <c:v>0.27083333333333298</c:v>
                </c:pt>
                <c:pt idx="62">
                  <c:v>0.29166666666666702</c:v>
                </c:pt>
                <c:pt idx="63">
                  <c:v>0.3125</c:v>
                </c:pt>
                <c:pt idx="64">
                  <c:v>0.33333333333333298</c:v>
                </c:pt>
                <c:pt idx="65">
                  <c:v>0.35416666666666702</c:v>
                </c:pt>
                <c:pt idx="66">
                  <c:v>0.375</c:v>
                </c:pt>
                <c:pt idx="67">
                  <c:v>0.39583333333333298</c:v>
                </c:pt>
                <c:pt idx="68">
                  <c:v>0.41666666666666702</c:v>
                </c:pt>
                <c:pt idx="69">
                  <c:v>0.4375</c:v>
                </c:pt>
                <c:pt idx="70">
                  <c:v>0.45833333333333298</c:v>
                </c:pt>
                <c:pt idx="71">
                  <c:v>0.47916666666666702</c:v>
                </c:pt>
                <c:pt idx="72">
                  <c:v>0.5</c:v>
                </c:pt>
                <c:pt idx="73">
                  <c:v>0.52083333333333304</c:v>
                </c:pt>
                <c:pt idx="74">
                  <c:v>0.54166666666666696</c:v>
                </c:pt>
                <c:pt idx="75">
                  <c:v>0.5625</c:v>
                </c:pt>
                <c:pt idx="76">
                  <c:v>0.58333333333333304</c:v>
                </c:pt>
                <c:pt idx="77">
                  <c:v>0.60416666666666696</c:v>
                </c:pt>
                <c:pt idx="78">
                  <c:v>0.625</c:v>
                </c:pt>
                <c:pt idx="79">
                  <c:v>0.64583333333333304</c:v>
                </c:pt>
                <c:pt idx="80">
                  <c:v>0.66666666666666696</c:v>
                </c:pt>
                <c:pt idx="81">
                  <c:v>0.6875</c:v>
                </c:pt>
                <c:pt idx="82">
                  <c:v>0.70833333333333304</c:v>
                </c:pt>
                <c:pt idx="83">
                  <c:v>0.72916666666666696</c:v>
                </c:pt>
                <c:pt idx="84">
                  <c:v>0.75</c:v>
                </c:pt>
                <c:pt idx="85">
                  <c:v>0.77083333333333304</c:v>
                </c:pt>
                <c:pt idx="86">
                  <c:v>0.79166666666666696</c:v>
                </c:pt>
                <c:pt idx="87">
                  <c:v>0.8125</c:v>
                </c:pt>
                <c:pt idx="88">
                  <c:v>0.83333333333333304</c:v>
                </c:pt>
                <c:pt idx="89">
                  <c:v>0.85416666666666696</c:v>
                </c:pt>
                <c:pt idx="90">
                  <c:v>0.875</c:v>
                </c:pt>
                <c:pt idx="91">
                  <c:v>0.89583333333333304</c:v>
                </c:pt>
                <c:pt idx="92">
                  <c:v>0.91666666666666696</c:v>
                </c:pt>
                <c:pt idx="93">
                  <c:v>0.9375</c:v>
                </c:pt>
                <c:pt idx="94">
                  <c:v>0.95833333333333304</c:v>
                </c:pt>
                <c:pt idx="95">
                  <c:v>0.97916666666666696</c:v>
                </c:pt>
              </c:numCache>
            </c:numRef>
          </c:cat>
          <c:val>
            <c:numRef>
              <c:f>'30min Data (Typical Weekend)'!$F$63:$F$158</c:f>
              <c:numCache>
                <c:formatCode>General</c:formatCode>
                <c:ptCount val="96"/>
                <c:pt idx="48" formatCode="#,##0">
                  <c:v>3000</c:v>
                </c:pt>
                <c:pt idx="49" formatCode="#,##0">
                  <c:v>3000</c:v>
                </c:pt>
                <c:pt idx="50" formatCode="#,##0">
                  <c:v>3000</c:v>
                </c:pt>
                <c:pt idx="51" formatCode="#,##0">
                  <c:v>3000</c:v>
                </c:pt>
                <c:pt idx="52" formatCode="#,##0">
                  <c:v>3000</c:v>
                </c:pt>
                <c:pt idx="53" formatCode="#,##0">
                  <c:v>3000</c:v>
                </c:pt>
                <c:pt idx="54" formatCode="#,##0">
                  <c:v>3000</c:v>
                </c:pt>
                <c:pt idx="55" formatCode="#,##0">
                  <c:v>3000</c:v>
                </c:pt>
                <c:pt idx="56" formatCode="#,##0">
                  <c:v>3000</c:v>
                </c:pt>
                <c:pt idx="57" formatCode="#,##0">
                  <c:v>3000</c:v>
                </c:pt>
                <c:pt idx="58" formatCode="#,##0">
                  <c:v>3000</c:v>
                </c:pt>
                <c:pt idx="59" formatCode="#,##0">
                  <c:v>3000</c:v>
                </c:pt>
                <c:pt idx="60" formatCode="#,##0">
                  <c:v>3000</c:v>
                </c:pt>
                <c:pt idx="61" formatCode="#,##0">
                  <c:v>3000</c:v>
                </c:pt>
                <c:pt idx="62" formatCode="#,##0">
                  <c:v>3000</c:v>
                </c:pt>
                <c:pt idx="63" formatCode="#,##0">
                  <c:v>3000</c:v>
                </c:pt>
                <c:pt idx="64" formatCode="#,##0">
                  <c:v>3000</c:v>
                </c:pt>
                <c:pt idx="65" formatCode="#,##0">
                  <c:v>3000</c:v>
                </c:pt>
                <c:pt idx="66" formatCode="#,##0">
                  <c:v>3000</c:v>
                </c:pt>
                <c:pt idx="67" formatCode="#,##0">
                  <c:v>3000</c:v>
                </c:pt>
                <c:pt idx="68" formatCode="#,##0">
                  <c:v>3000</c:v>
                </c:pt>
                <c:pt idx="69" formatCode="#,##0">
                  <c:v>3000</c:v>
                </c:pt>
                <c:pt idx="70" formatCode="#,##0">
                  <c:v>3000</c:v>
                </c:pt>
                <c:pt idx="71" formatCode="#,##0">
                  <c:v>3000</c:v>
                </c:pt>
                <c:pt idx="72" formatCode="#,##0">
                  <c:v>3000</c:v>
                </c:pt>
                <c:pt idx="73" formatCode="#,##0">
                  <c:v>3000</c:v>
                </c:pt>
                <c:pt idx="74" formatCode="#,##0">
                  <c:v>3000</c:v>
                </c:pt>
                <c:pt idx="75" formatCode="#,##0">
                  <c:v>3000</c:v>
                </c:pt>
                <c:pt idx="76" formatCode="#,##0">
                  <c:v>3000</c:v>
                </c:pt>
                <c:pt idx="77" formatCode="#,##0">
                  <c:v>3000</c:v>
                </c:pt>
                <c:pt idx="78" formatCode="#,##0">
                  <c:v>3000</c:v>
                </c:pt>
                <c:pt idx="79" formatCode="#,##0">
                  <c:v>3000</c:v>
                </c:pt>
                <c:pt idx="80" formatCode="#,##0">
                  <c:v>3000</c:v>
                </c:pt>
                <c:pt idx="81" formatCode="#,##0">
                  <c:v>3000</c:v>
                </c:pt>
                <c:pt idx="82" formatCode="#,##0">
                  <c:v>3000</c:v>
                </c:pt>
                <c:pt idx="83" formatCode="#,##0">
                  <c:v>3000</c:v>
                </c:pt>
                <c:pt idx="84" formatCode="#,##0">
                  <c:v>3000</c:v>
                </c:pt>
                <c:pt idx="85" formatCode="#,##0">
                  <c:v>3000</c:v>
                </c:pt>
                <c:pt idx="86" formatCode="#,##0">
                  <c:v>3000</c:v>
                </c:pt>
                <c:pt idx="87" formatCode="#,##0">
                  <c:v>3000</c:v>
                </c:pt>
                <c:pt idx="88" formatCode="#,##0">
                  <c:v>3000</c:v>
                </c:pt>
                <c:pt idx="89" formatCode="#,##0">
                  <c:v>3000</c:v>
                </c:pt>
                <c:pt idx="90" formatCode="#,##0">
                  <c:v>3000</c:v>
                </c:pt>
                <c:pt idx="91" formatCode="#,##0">
                  <c:v>3000</c:v>
                </c:pt>
                <c:pt idx="92" formatCode="#,##0">
                  <c:v>3000</c:v>
                </c:pt>
                <c:pt idx="93" formatCode="#,##0">
                  <c:v>3000</c:v>
                </c:pt>
                <c:pt idx="94" formatCode="#,##0">
                  <c:v>3000</c:v>
                </c:pt>
                <c:pt idx="95" formatCode="#,##0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FD-46C7-93EE-C4B000C65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12880"/>
        <c:axId val="673313272"/>
      </c:lineChart>
      <c:catAx>
        <c:axId val="67331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673313272"/>
        <c:crosses val="autoZero"/>
        <c:auto val="1"/>
        <c:lblAlgn val="ctr"/>
        <c:lblOffset val="100"/>
        <c:noMultiLvlLbl val="0"/>
      </c:catAx>
      <c:valAx>
        <c:axId val="673313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Demand [kW]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73312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0</xdr:colOff>
      <xdr:row>19</xdr:row>
      <xdr:rowOff>5715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0</xdr:rowOff>
    </xdr:from>
    <xdr:to>
      <xdr:col>17</xdr:col>
      <xdr:colOff>600075</xdr:colOff>
      <xdr:row>38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39</xdr:row>
      <xdr:rowOff>0</xdr:rowOff>
    </xdr:from>
    <xdr:to>
      <xdr:col>21</xdr:col>
      <xdr:colOff>66675</xdr:colOff>
      <xdr:row>56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0</xdr:colOff>
      <xdr:row>19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0</xdr:rowOff>
    </xdr:from>
    <xdr:to>
      <xdr:col>17</xdr:col>
      <xdr:colOff>600075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39</xdr:row>
      <xdr:rowOff>0</xdr:rowOff>
    </xdr:from>
    <xdr:to>
      <xdr:col>21</xdr:col>
      <xdr:colOff>66675</xdr:colOff>
      <xdr:row>56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0"/>
  <sheetViews>
    <sheetView tabSelected="1" zoomScaleNormal="100" workbookViewId="0">
      <selection activeCell="B2" sqref="B2:D2"/>
    </sheetView>
  </sheetViews>
  <sheetFormatPr defaultColWidth="9.109375" defaultRowHeight="12.75" customHeight="1" x14ac:dyDescent="0.25"/>
  <cols>
    <col min="1" max="10" width="14.33203125" style="22" customWidth="1"/>
    <col min="11" max="13" width="9.109375" style="22"/>
    <col min="14" max="14" width="9.109375" style="22" customWidth="1"/>
    <col min="15" max="16384" width="9.109375" style="22"/>
  </cols>
  <sheetData>
    <row r="1" spans="1:10" ht="12.75" customHeight="1" x14ac:dyDescent="0.25">
      <c r="A1" s="64" t="s">
        <v>0</v>
      </c>
      <c r="B1" s="65"/>
      <c r="C1" s="65"/>
      <c r="D1" s="65"/>
      <c r="E1" s="65"/>
      <c r="F1" s="65"/>
      <c r="G1" s="66"/>
      <c r="H1" s="52"/>
      <c r="I1" s="52"/>
      <c r="J1" s="52"/>
    </row>
    <row r="2" spans="1:10" ht="12.75" customHeight="1" x14ac:dyDescent="0.25">
      <c r="A2" s="67" t="s">
        <v>1</v>
      </c>
      <c r="B2" s="69" t="s">
        <v>48</v>
      </c>
      <c r="C2" s="69"/>
      <c r="D2" s="69"/>
      <c r="E2" s="69" t="s">
        <v>2</v>
      </c>
      <c r="F2" s="69"/>
      <c r="G2" s="70"/>
    </row>
    <row r="3" spans="1:10" ht="12.75" customHeight="1" x14ac:dyDescent="0.25">
      <c r="A3" s="68"/>
      <c r="B3" s="35" t="s">
        <v>3</v>
      </c>
      <c r="C3" s="35" t="s">
        <v>4</v>
      </c>
      <c r="D3" s="35" t="s">
        <v>5</v>
      </c>
      <c r="E3" s="35" t="s">
        <v>3</v>
      </c>
      <c r="F3" s="35" t="s">
        <v>4</v>
      </c>
      <c r="G3" s="43" t="s">
        <v>5</v>
      </c>
    </row>
    <row r="4" spans="1:10" ht="12.75" customHeight="1" x14ac:dyDescent="0.25">
      <c r="A4" s="44">
        <v>0</v>
      </c>
      <c r="B4" s="24">
        <v>3000</v>
      </c>
      <c r="C4" s="24">
        <v>3000</v>
      </c>
      <c r="D4" s="36">
        <f t="shared" ref="D4:D35" si="0">B4-C4</f>
        <v>0</v>
      </c>
      <c r="E4" s="24">
        <v>3000</v>
      </c>
      <c r="F4" s="24">
        <v>3000</v>
      </c>
      <c r="G4" s="45">
        <f t="shared" ref="G4:G35" si="1">E4-F4</f>
        <v>0</v>
      </c>
    </row>
    <row r="5" spans="1:10" ht="12.75" customHeight="1" x14ac:dyDescent="0.25">
      <c r="A5" s="44">
        <v>2.0833333333333332E-2</v>
      </c>
      <c r="B5" s="24">
        <v>3000</v>
      </c>
      <c r="C5" s="24">
        <v>3000</v>
      </c>
      <c r="D5" s="36">
        <f t="shared" si="0"/>
        <v>0</v>
      </c>
      <c r="E5" s="24">
        <v>3000</v>
      </c>
      <c r="F5" s="24">
        <v>3000</v>
      </c>
      <c r="G5" s="45">
        <f t="shared" si="1"/>
        <v>0</v>
      </c>
    </row>
    <row r="6" spans="1:10" ht="12.75" customHeight="1" x14ac:dyDescent="0.25">
      <c r="A6" s="44">
        <v>4.1666666666666699E-2</v>
      </c>
      <c r="B6" s="24">
        <v>3000</v>
      </c>
      <c r="C6" s="24">
        <v>3000</v>
      </c>
      <c r="D6" s="36">
        <f t="shared" si="0"/>
        <v>0</v>
      </c>
      <c r="E6" s="24">
        <v>3000</v>
      </c>
      <c r="F6" s="24">
        <v>3000</v>
      </c>
      <c r="G6" s="45">
        <f t="shared" si="1"/>
        <v>0</v>
      </c>
    </row>
    <row r="7" spans="1:10" ht="12.75" customHeight="1" x14ac:dyDescent="0.25">
      <c r="A7" s="44">
        <v>6.25E-2</v>
      </c>
      <c r="B7" s="24">
        <v>3000</v>
      </c>
      <c r="C7" s="24">
        <v>3000</v>
      </c>
      <c r="D7" s="36">
        <f t="shared" si="0"/>
        <v>0</v>
      </c>
      <c r="E7" s="24">
        <v>3000</v>
      </c>
      <c r="F7" s="24">
        <v>3000</v>
      </c>
      <c r="G7" s="45">
        <f t="shared" si="1"/>
        <v>0</v>
      </c>
    </row>
    <row r="8" spans="1:10" ht="12.75" customHeight="1" x14ac:dyDescent="0.25">
      <c r="A8" s="44">
        <v>8.3333333333333301E-2</v>
      </c>
      <c r="B8" s="24">
        <v>3000</v>
      </c>
      <c r="C8" s="24">
        <v>3000</v>
      </c>
      <c r="D8" s="36">
        <f t="shared" si="0"/>
        <v>0</v>
      </c>
      <c r="E8" s="24">
        <v>3000</v>
      </c>
      <c r="F8" s="24">
        <v>3000</v>
      </c>
      <c r="G8" s="45">
        <f t="shared" si="1"/>
        <v>0</v>
      </c>
    </row>
    <row r="9" spans="1:10" ht="12.75" customHeight="1" x14ac:dyDescent="0.25">
      <c r="A9" s="44">
        <v>0.104166666666667</v>
      </c>
      <c r="B9" s="24">
        <v>3000</v>
      </c>
      <c r="C9" s="24">
        <v>3000</v>
      </c>
      <c r="D9" s="36">
        <f t="shared" si="0"/>
        <v>0</v>
      </c>
      <c r="E9" s="24">
        <v>3000</v>
      </c>
      <c r="F9" s="24">
        <v>3000</v>
      </c>
      <c r="G9" s="45">
        <f t="shared" si="1"/>
        <v>0</v>
      </c>
    </row>
    <row r="10" spans="1:10" ht="12.75" customHeight="1" x14ac:dyDescent="0.25">
      <c r="A10" s="44">
        <v>0.125</v>
      </c>
      <c r="B10" s="24">
        <v>3000</v>
      </c>
      <c r="C10" s="24">
        <v>3000</v>
      </c>
      <c r="D10" s="36">
        <f t="shared" si="0"/>
        <v>0</v>
      </c>
      <c r="E10" s="24">
        <v>3000</v>
      </c>
      <c r="F10" s="24">
        <v>3000</v>
      </c>
      <c r="G10" s="45">
        <f t="shared" si="1"/>
        <v>0</v>
      </c>
    </row>
    <row r="11" spans="1:10" ht="12.75" customHeight="1" x14ac:dyDescent="0.25">
      <c r="A11" s="44">
        <v>0.14583333333333301</v>
      </c>
      <c r="B11" s="24">
        <v>3000</v>
      </c>
      <c r="C11" s="24">
        <v>3000</v>
      </c>
      <c r="D11" s="36">
        <f t="shared" si="0"/>
        <v>0</v>
      </c>
      <c r="E11" s="24">
        <v>3000</v>
      </c>
      <c r="F11" s="24">
        <v>3000</v>
      </c>
      <c r="G11" s="45">
        <f t="shared" si="1"/>
        <v>0</v>
      </c>
    </row>
    <row r="12" spans="1:10" ht="12.75" customHeight="1" x14ac:dyDescent="0.25">
      <c r="A12" s="44">
        <v>0.16666666666666699</v>
      </c>
      <c r="B12" s="24">
        <v>3000</v>
      </c>
      <c r="C12" s="24">
        <v>3000</v>
      </c>
      <c r="D12" s="36">
        <f t="shared" si="0"/>
        <v>0</v>
      </c>
      <c r="E12" s="24">
        <v>3000</v>
      </c>
      <c r="F12" s="24">
        <v>3000</v>
      </c>
      <c r="G12" s="45">
        <f t="shared" si="1"/>
        <v>0</v>
      </c>
    </row>
    <row r="13" spans="1:10" ht="12.75" customHeight="1" x14ac:dyDescent="0.25">
      <c r="A13" s="44">
        <v>0.1875</v>
      </c>
      <c r="B13" s="24">
        <v>3000</v>
      </c>
      <c r="C13" s="24">
        <v>3000</v>
      </c>
      <c r="D13" s="36">
        <f t="shared" si="0"/>
        <v>0</v>
      </c>
      <c r="E13" s="24">
        <v>3000</v>
      </c>
      <c r="F13" s="24">
        <v>3000</v>
      </c>
      <c r="G13" s="45">
        <f t="shared" si="1"/>
        <v>0</v>
      </c>
    </row>
    <row r="14" spans="1:10" ht="12.75" customHeight="1" x14ac:dyDescent="0.25">
      <c r="A14" s="44">
        <v>0.20833333333333301</v>
      </c>
      <c r="B14" s="24">
        <v>3000</v>
      </c>
      <c r="C14" s="24">
        <v>3000</v>
      </c>
      <c r="D14" s="36">
        <f t="shared" si="0"/>
        <v>0</v>
      </c>
      <c r="E14" s="24">
        <v>3000</v>
      </c>
      <c r="F14" s="24">
        <v>3000</v>
      </c>
      <c r="G14" s="45">
        <f t="shared" si="1"/>
        <v>0</v>
      </c>
    </row>
    <row r="15" spans="1:10" ht="12.75" customHeight="1" x14ac:dyDescent="0.25">
      <c r="A15" s="44">
        <v>0.22916666666666699</v>
      </c>
      <c r="B15" s="24">
        <v>3000</v>
      </c>
      <c r="C15" s="24">
        <v>3000</v>
      </c>
      <c r="D15" s="36">
        <f t="shared" si="0"/>
        <v>0</v>
      </c>
      <c r="E15" s="24">
        <v>3000</v>
      </c>
      <c r="F15" s="24">
        <v>3000</v>
      </c>
      <c r="G15" s="45">
        <f t="shared" si="1"/>
        <v>0</v>
      </c>
    </row>
    <row r="16" spans="1:10" ht="12.75" customHeight="1" x14ac:dyDescent="0.25">
      <c r="A16" s="46">
        <v>0.25</v>
      </c>
      <c r="B16" s="24">
        <v>3000</v>
      </c>
      <c r="C16" s="24">
        <v>3000</v>
      </c>
      <c r="D16" s="36">
        <f t="shared" si="0"/>
        <v>0</v>
      </c>
      <c r="E16" s="24">
        <v>3000</v>
      </c>
      <c r="F16" s="24">
        <v>3000</v>
      </c>
      <c r="G16" s="45">
        <f t="shared" si="1"/>
        <v>0</v>
      </c>
    </row>
    <row r="17" spans="1:7" ht="12.75" customHeight="1" x14ac:dyDescent="0.25">
      <c r="A17" s="46">
        <v>0.27083333333333298</v>
      </c>
      <c r="B17" s="24">
        <v>3000</v>
      </c>
      <c r="C17" s="24">
        <v>3000</v>
      </c>
      <c r="D17" s="36">
        <f t="shared" si="0"/>
        <v>0</v>
      </c>
      <c r="E17" s="24">
        <v>3000</v>
      </c>
      <c r="F17" s="24">
        <v>3000</v>
      </c>
      <c r="G17" s="45">
        <f t="shared" si="1"/>
        <v>0</v>
      </c>
    </row>
    <row r="18" spans="1:7" ht="12.75" customHeight="1" x14ac:dyDescent="0.25">
      <c r="A18" s="46">
        <v>0.29166666666666702</v>
      </c>
      <c r="B18" s="24">
        <v>3000</v>
      </c>
      <c r="C18" s="24">
        <v>3000</v>
      </c>
      <c r="D18" s="36">
        <f t="shared" si="0"/>
        <v>0</v>
      </c>
      <c r="E18" s="24">
        <v>3000</v>
      </c>
      <c r="F18" s="24">
        <v>3000</v>
      </c>
      <c r="G18" s="45">
        <f t="shared" si="1"/>
        <v>0</v>
      </c>
    </row>
    <row r="19" spans="1:7" ht="12.75" customHeight="1" x14ac:dyDescent="0.25">
      <c r="A19" s="46">
        <v>0.3125</v>
      </c>
      <c r="B19" s="24">
        <v>3000</v>
      </c>
      <c r="C19" s="24">
        <v>3000</v>
      </c>
      <c r="D19" s="36">
        <f t="shared" si="0"/>
        <v>0</v>
      </c>
      <c r="E19" s="24">
        <v>3000</v>
      </c>
      <c r="F19" s="24">
        <v>3000</v>
      </c>
      <c r="G19" s="45">
        <f t="shared" si="1"/>
        <v>0</v>
      </c>
    </row>
    <row r="20" spans="1:7" ht="12.75" customHeight="1" x14ac:dyDescent="0.25">
      <c r="A20" s="46">
        <v>0.33333333333333298</v>
      </c>
      <c r="B20" s="24">
        <v>3000</v>
      </c>
      <c r="C20" s="24">
        <v>3000</v>
      </c>
      <c r="D20" s="36">
        <f t="shared" si="0"/>
        <v>0</v>
      </c>
      <c r="E20" s="24">
        <v>3000</v>
      </c>
      <c r="F20" s="24">
        <v>3000</v>
      </c>
      <c r="G20" s="45">
        <f t="shared" si="1"/>
        <v>0</v>
      </c>
    </row>
    <row r="21" spans="1:7" ht="12.75" customHeight="1" x14ac:dyDescent="0.25">
      <c r="A21" s="46">
        <v>0.35416666666666702</v>
      </c>
      <c r="B21" s="24">
        <v>3000</v>
      </c>
      <c r="C21" s="24">
        <v>3000</v>
      </c>
      <c r="D21" s="36">
        <f t="shared" si="0"/>
        <v>0</v>
      </c>
      <c r="E21" s="24">
        <v>3000</v>
      </c>
      <c r="F21" s="24">
        <v>3000</v>
      </c>
      <c r="G21" s="45">
        <f t="shared" si="1"/>
        <v>0</v>
      </c>
    </row>
    <row r="22" spans="1:7" ht="12.75" customHeight="1" x14ac:dyDescent="0.25">
      <c r="A22" s="46">
        <v>0.375</v>
      </c>
      <c r="B22" s="24">
        <v>3000</v>
      </c>
      <c r="C22" s="24">
        <v>3000</v>
      </c>
      <c r="D22" s="36">
        <f t="shared" si="0"/>
        <v>0</v>
      </c>
      <c r="E22" s="24">
        <v>3000</v>
      </c>
      <c r="F22" s="24">
        <v>3000</v>
      </c>
      <c r="G22" s="45">
        <f t="shared" si="1"/>
        <v>0</v>
      </c>
    </row>
    <row r="23" spans="1:7" ht="12.75" customHeight="1" x14ac:dyDescent="0.25">
      <c r="A23" s="46">
        <v>0.39583333333333298</v>
      </c>
      <c r="B23" s="24">
        <v>3000</v>
      </c>
      <c r="C23" s="24">
        <v>3000</v>
      </c>
      <c r="D23" s="36">
        <f t="shared" si="0"/>
        <v>0</v>
      </c>
      <c r="E23" s="24">
        <v>3000</v>
      </c>
      <c r="F23" s="24">
        <v>3000</v>
      </c>
      <c r="G23" s="45">
        <f t="shared" si="1"/>
        <v>0</v>
      </c>
    </row>
    <row r="24" spans="1:7" ht="12.75" customHeight="1" x14ac:dyDescent="0.25">
      <c r="A24" s="46">
        <v>0.41666666666666702</v>
      </c>
      <c r="B24" s="24">
        <v>3000</v>
      </c>
      <c r="C24" s="24">
        <v>3000</v>
      </c>
      <c r="D24" s="36">
        <f t="shared" si="0"/>
        <v>0</v>
      </c>
      <c r="E24" s="24">
        <v>3000</v>
      </c>
      <c r="F24" s="24">
        <v>3000</v>
      </c>
      <c r="G24" s="45">
        <f t="shared" si="1"/>
        <v>0</v>
      </c>
    </row>
    <row r="25" spans="1:7" ht="12.75" customHeight="1" x14ac:dyDescent="0.25">
      <c r="A25" s="46">
        <v>0.4375</v>
      </c>
      <c r="B25" s="24">
        <v>3000</v>
      </c>
      <c r="C25" s="24">
        <v>3000</v>
      </c>
      <c r="D25" s="36">
        <f t="shared" si="0"/>
        <v>0</v>
      </c>
      <c r="E25" s="24">
        <v>3000</v>
      </c>
      <c r="F25" s="24">
        <v>3000</v>
      </c>
      <c r="G25" s="45">
        <f t="shared" si="1"/>
        <v>0</v>
      </c>
    </row>
    <row r="26" spans="1:7" ht="12.75" customHeight="1" x14ac:dyDescent="0.25">
      <c r="A26" s="46">
        <v>0.45833333333333298</v>
      </c>
      <c r="B26" s="24">
        <v>3000</v>
      </c>
      <c r="C26" s="24">
        <v>3000</v>
      </c>
      <c r="D26" s="36">
        <f t="shared" si="0"/>
        <v>0</v>
      </c>
      <c r="E26" s="24">
        <v>3000</v>
      </c>
      <c r="F26" s="24">
        <v>3000</v>
      </c>
      <c r="G26" s="45">
        <f t="shared" si="1"/>
        <v>0</v>
      </c>
    </row>
    <row r="27" spans="1:7" ht="12.75" customHeight="1" x14ac:dyDescent="0.25">
      <c r="A27" s="46">
        <v>0.47916666666666702</v>
      </c>
      <c r="B27" s="24">
        <v>3000</v>
      </c>
      <c r="C27" s="24">
        <v>3000</v>
      </c>
      <c r="D27" s="36">
        <f t="shared" si="0"/>
        <v>0</v>
      </c>
      <c r="E27" s="24">
        <v>3000</v>
      </c>
      <c r="F27" s="24">
        <v>3000</v>
      </c>
      <c r="G27" s="45">
        <f t="shared" si="1"/>
        <v>0</v>
      </c>
    </row>
    <row r="28" spans="1:7" ht="12.75" customHeight="1" x14ac:dyDescent="0.25">
      <c r="A28" s="46">
        <v>0.5</v>
      </c>
      <c r="B28" s="24">
        <v>3000</v>
      </c>
      <c r="C28" s="24">
        <v>3000</v>
      </c>
      <c r="D28" s="36">
        <f t="shared" si="0"/>
        <v>0</v>
      </c>
      <c r="E28" s="24">
        <v>3000</v>
      </c>
      <c r="F28" s="24">
        <v>3000</v>
      </c>
      <c r="G28" s="45">
        <f t="shared" si="1"/>
        <v>0</v>
      </c>
    </row>
    <row r="29" spans="1:7" ht="12.75" customHeight="1" x14ac:dyDescent="0.25">
      <c r="A29" s="46">
        <v>0.52083333333333304</v>
      </c>
      <c r="B29" s="24">
        <v>3000</v>
      </c>
      <c r="C29" s="24">
        <v>3000</v>
      </c>
      <c r="D29" s="36">
        <f t="shared" si="0"/>
        <v>0</v>
      </c>
      <c r="E29" s="24">
        <v>3000</v>
      </c>
      <c r="F29" s="24">
        <v>3000</v>
      </c>
      <c r="G29" s="45">
        <f t="shared" si="1"/>
        <v>0</v>
      </c>
    </row>
    <row r="30" spans="1:7" ht="12.75" customHeight="1" x14ac:dyDescent="0.25">
      <c r="A30" s="46">
        <v>0.54166666666666696</v>
      </c>
      <c r="B30" s="24">
        <v>3000</v>
      </c>
      <c r="C30" s="24">
        <v>3000</v>
      </c>
      <c r="D30" s="36">
        <f t="shared" si="0"/>
        <v>0</v>
      </c>
      <c r="E30" s="24">
        <v>3000</v>
      </c>
      <c r="F30" s="24">
        <v>3000</v>
      </c>
      <c r="G30" s="45">
        <f t="shared" si="1"/>
        <v>0</v>
      </c>
    </row>
    <row r="31" spans="1:7" ht="12.75" customHeight="1" x14ac:dyDescent="0.25">
      <c r="A31" s="46">
        <v>0.5625</v>
      </c>
      <c r="B31" s="24">
        <v>3000</v>
      </c>
      <c r="C31" s="24">
        <v>3000</v>
      </c>
      <c r="D31" s="36">
        <f t="shared" si="0"/>
        <v>0</v>
      </c>
      <c r="E31" s="24">
        <v>3000</v>
      </c>
      <c r="F31" s="24">
        <v>3000</v>
      </c>
      <c r="G31" s="45">
        <f t="shared" si="1"/>
        <v>0</v>
      </c>
    </row>
    <row r="32" spans="1:7" ht="12.75" customHeight="1" x14ac:dyDescent="0.25">
      <c r="A32" s="46">
        <v>0.58333333333333304</v>
      </c>
      <c r="B32" s="24">
        <v>3000</v>
      </c>
      <c r="C32" s="24">
        <v>3000</v>
      </c>
      <c r="D32" s="36">
        <f t="shared" si="0"/>
        <v>0</v>
      </c>
      <c r="E32" s="24">
        <v>3000</v>
      </c>
      <c r="F32" s="24">
        <v>3000</v>
      </c>
      <c r="G32" s="45">
        <f t="shared" si="1"/>
        <v>0</v>
      </c>
    </row>
    <row r="33" spans="1:7" ht="12.75" customHeight="1" x14ac:dyDescent="0.25">
      <c r="A33" s="46">
        <v>0.60416666666666696</v>
      </c>
      <c r="B33" s="24">
        <v>3000</v>
      </c>
      <c r="C33" s="24">
        <v>3000</v>
      </c>
      <c r="D33" s="36">
        <f t="shared" si="0"/>
        <v>0</v>
      </c>
      <c r="E33" s="24">
        <v>3000</v>
      </c>
      <c r="F33" s="24">
        <v>3000</v>
      </c>
      <c r="G33" s="45">
        <f t="shared" si="1"/>
        <v>0</v>
      </c>
    </row>
    <row r="34" spans="1:7" ht="12.75" customHeight="1" x14ac:dyDescent="0.25">
      <c r="A34" s="46">
        <v>0.625</v>
      </c>
      <c r="B34" s="24">
        <v>3000</v>
      </c>
      <c r="C34" s="24">
        <v>3000</v>
      </c>
      <c r="D34" s="36">
        <f t="shared" si="0"/>
        <v>0</v>
      </c>
      <c r="E34" s="24">
        <v>3000</v>
      </c>
      <c r="F34" s="24">
        <v>3000</v>
      </c>
      <c r="G34" s="45">
        <f t="shared" si="1"/>
        <v>0</v>
      </c>
    </row>
    <row r="35" spans="1:7" ht="12.75" customHeight="1" x14ac:dyDescent="0.25">
      <c r="A35" s="46">
        <v>0.64583333333333304</v>
      </c>
      <c r="B35" s="24">
        <v>3000</v>
      </c>
      <c r="C35" s="24">
        <v>3000</v>
      </c>
      <c r="D35" s="36">
        <f t="shared" si="0"/>
        <v>0</v>
      </c>
      <c r="E35" s="24">
        <v>3000</v>
      </c>
      <c r="F35" s="24">
        <v>3000</v>
      </c>
      <c r="G35" s="45">
        <f t="shared" si="1"/>
        <v>0</v>
      </c>
    </row>
    <row r="36" spans="1:7" ht="12.75" customHeight="1" x14ac:dyDescent="0.25">
      <c r="A36" s="46">
        <v>0.66666666666666696</v>
      </c>
      <c r="B36" s="24">
        <v>3000</v>
      </c>
      <c r="C36" s="24">
        <v>3000</v>
      </c>
      <c r="D36" s="36">
        <f t="shared" ref="D36:D51" si="2">B36-C36</f>
        <v>0</v>
      </c>
      <c r="E36" s="24">
        <v>3000</v>
      </c>
      <c r="F36" s="24">
        <v>3000</v>
      </c>
      <c r="G36" s="45">
        <f t="shared" ref="G36:G51" si="3">E36-F36</f>
        <v>0</v>
      </c>
    </row>
    <row r="37" spans="1:7" ht="12.75" customHeight="1" x14ac:dyDescent="0.25">
      <c r="A37" s="46">
        <v>0.6875</v>
      </c>
      <c r="B37" s="24">
        <v>3000</v>
      </c>
      <c r="C37" s="24">
        <v>3000</v>
      </c>
      <c r="D37" s="36">
        <f t="shared" si="2"/>
        <v>0</v>
      </c>
      <c r="E37" s="24">
        <v>3000</v>
      </c>
      <c r="F37" s="24">
        <v>3000</v>
      </c>
      <c r="G37" s="45">
        <f t="shared" si="3"/>
        <v>0</v>
      </c>
    </row>
    <row r="38" spans="1:7" ht="12.75" customHeight="1" x14ac:dyDescent="0.25">
      <c r="A38" s="46">
        <v>0.70833333333333304</v>
      </c>
      <c r="B38" s="24">
        <v>3000</v>
      </c>
      <c r="C38" s="24">
        <v>3000</v>
      </c>
      <c r="D38" s="36">
        <f t="shared" si="2"/>
        <v>0</v>
      </c>
      <c r="E38" s="47">
        <v>3000</v>
      </c>
      <c r="F38" s="47">
        <v>2000</v>
      </c>
      <c r="G38" s="53">
        <f t="shared" si="3"/>
        <v>1000</v>
      </c>
    </row>
    <row r="39" spans="1:7" ht="12.75" customHeight="1" x14ac:dyDescent="0.25">
      <c r="A39" s="46">
        <v>0.72916666666666696</v>
      </c>
      <c r="B39" s="24">
        <v>3000</v>
      </c>
      <c r="C39" s="24">
        <v>3000</v>
      </c>
      <c r="D39" s="36">
        <f t="shared" si="2"/>
        <v>0</v>
      </c>
      <c r="E39" s="47">
        <v>3000</v>
      </c>
      <c r="F39" s="47">
        <v>2000</v>
      </c>
      <c r="G39" s="53">
        <f t="shared" si="3"/>
        <v>1000</v>
      </c>
    </row>
    <row r="40" spans="1:7" ht="12.75" customHeight="1" x14ac:dyDescent="0.25">
      <c r="A40" s="46">
        <v>0.75</v>
      </c>
      <c r="B40" s="47">
        <v>3000</v>
      </c>
      <c r="C40" s="47">
        <v>2400</v>
      </c>
      <c r="D40" s="48">
        <f t="shared" si="2"/>
        <v>600</v>
      </c>
      <c r="E40" s="47">
        <v>3000</v>
      </c>
      <c r="F40" s="47">
        <v>2000</v>
      </c>
      <c r="G40" s="53">
        <f t="shared" si="3"/>
        <v>1000</v>
      </c>
    </row>
    <row r="41" spans="1:7" ht="12.75" customHeight="1" x14ac:dyDescent="0.25">
      <c r="A41" s="46">
        <v>0.77083333333333304</v>
      </c>
      <c r="B41" s="47">
        <v>3000</v>
      </c>
      <c r="C41" s="47">
        <v>2400</v>
      </c>
      <c r="D41" s="48">
        <f t="shared" si="2"/>
        <v>600</v>
      </c>
      <c r="E41" s="47">
        <v>3000</v>
      </c>
      <c r="F41" s="47">
        <v>2000</v>
      </c>
      <c r="G41" s="53">
        <f t="shared" si="3"/>
        <v>1000</v>
      </c>
    </row>
    <row r="42" spans="1:7" ht="12.75" customHeight="1" x14ac:dyDescent="0.25">
      <c r="A42" s="46">
        <v>0.79166666666666696</v>
      </c>
      <c r="B42" s="47">
        <v>3000</v>
      </c>
      <c r="C42" s="47">
        <v>2400</v>
      </c>
      <c r="D42" s="48">
        <f t="shared" si="2"/>
        <v>600</v>
      </c>
      <c r="E42" s="34">
        <v>3000</v>
      </c>
      <c r="F42" s="24">
        <v>3000</v>
      </c>
      <c r="G42" s="45">
        <f t="shared" si="3"/>
        <v>0</v>
      </c>
    </row>
    <row r="43" spans="1:7" ht="12.75" customHeight="1" x14ac:dyDescent="0.25">
      <c r="A43" s="46">
        <v>0.8125</v>
      </c>
      <c r="B43" s="47">
        <v>3000</v>
      </c>
      <c r="C43" s="47">
        <v>2400</v>
      </c>
      <c r="D43" s="48">
        <f t="shared" si="2"/>
        <v>600</v>
      </c>
      <c r="E43" s="24">
        <v>3000</v>
      </c>
      <c r="F43" s="24">
        <v>3000</v>
      </c>
      <c r="G43" s="45">
        <f t="shared" si="3"/>
        <v>0</v>
      </c>
    </row>
    <row r="44" spans="1:7" ht="12.75" customHeight="1" x14ac:dyDescent="0.25">
      <c r="A44" s="46">
        <v>0.83333333333333304</v>
      </c>
      <c r="B44" s="34">
        <v>3000</v>
      </c>
      <c r="C44" s="24">
        <v>3000</v>
      </c>
      <c r="D44" s="36">
        <f t="shared" si="2"/>
        <v>0</v>
      </c>
      <c r="E44" s="24">
        <v>3000</v>
      </c>
      <c r="F44" s="24">
        <v>3000</v>
      </c>
      <c r="G44" s="45">
        <f t="shared" si="3"/>
        <v>0</v>
      </c>
    </row>
    <row r="45" spans="1:7" ht="12.75" customHeight="1" x14ac:dyDescent="0.25">
      <c r="A45" s="46">
        <v>0.85416666666666696</v>
      </c>
      <c r="B45" s="24">
        <v>3000</v>
      </c>
      <c r="C45" s="24">
        <v>3000</v>
      </c>
      <c r="D45" s="36">
        <f t="shared" si="2"/>
        <v>0</v>
      </c>
      <c r="E45" s="24">
        <v>3000</v>
      </c>
      <c r="F45" s="24">
        <v>3000</v>
      </c>
      <c r="G45" s="45">
        <f t="shared" si="3"/>
        <v>0</v>
      </c>
    </row>
    <row r="46" spans="1:7" ht="12.75" customHeight="1" x14ac:dyDescent="0.25">
      <c r="A46" s="46">
        <v>0.875</v>
      </c>
      <c r="B46" s="24">
        <v>3000</v>
      </c>
      <c r="C46" s="24">
        <v>3000</v>
      </c>
      <c r="D46" s="36">
        <f t="shared" si="2"/>
        <v>0</v>
      </c>
      <c r="E46" s="24">
        <v>3000</v>
      </c>
      <c r="F46" s="24">
        <v>3000</v>
      </c>
      <c r="G46" s="45">
        <f t="shared" si="3"/>
        <v>0</v>
      </c>
    </row>
    <row r="47" spans="1:7" ht="12.75" customHeight="1" x14ac:dyDescent="0.25">
      <c r="A47" s="46">
        <v>0.89583333333333304</v>
      </c>
      <c r="B47" s="24">
        <v>3000</v>
      </c>
      <c r="C47" s="24">
        <v>3000</v>
      </c>
      <c r="D47" s="36">
        <f t="shared" si="2"/>
        <v>0</v>
      </c>
      <c r="E47" s="24">
        <v>3000</v>
      </c>
      <c r="F47" s="24">
        <v>3000</v>
      </c>
      <c r="G47" s="45">
        <f t="shared" si="3"/>
        <v>0</v>
      </c>
    </row>
    <row r="48" spans="1:7" ht="12.75" customHeight="1" x14ac:dyDescent="0.25">
      <c r="A48" s="44">
        <v>0.91666666666666696</v>
      </c>
      <c r="B48" s="24">
        <v>3000</v>
      </c>
      <c r="C48" s="24">
        <v>3000</v>
      </c>
      <c r="D48" s="36">
        <f t="shared" si="2"/>
        <v>0</v>
      </c>
      <c r="E48" s="24">
        <v>3000</v>
      </c>
      <c r="F48" s="24">
        <v>3000</v>
      </c>
      <c r="G48" s="45">
        <f t="shared" si="3"/>
        <v>0</v>
      </c>
    </row>
    <row r="49" spans="1:26" ht="12.75" customHeight="1" x14ac:dyDescent="0.25">
      <c r="A49" s="44">
        <v>0.9375</v>
      </c>
      <c r="B49" s="24">
        <v>3000</v>
      </c>
      <c r="C49" s="24">
        <v>3000</v>
      </c>
      <c r="D49" s="36">
        <f t="shared" si="2"/>
        <v>0</v>
      </c>
      <c r="E49" s="24">
        <v>3000</v>
      </c>
      <c r="F49" s="24">
        <v>3000</v>
      </c>
      <c r="G49" s="45">
        <f t="shared" si="3"/>
        <v>0</v>
      </c>
    </row>
    <row r="50" spans="1:26" ht="12.75" customHeight="1" x14ac:dyDescent="0.25">
      <c r="A50" s="44">
        <v>0.95833333333333304</v>
      </c>
      <c r="B50" s="24">
        <v>3000</v>
      </c>
      <c r="C50" s="24">
        <v>3000</v>
      </c>
      <c r="D50" s="36">
        <f t="shared" si="2"/>
        <v>0</v>
      </c>
      <c r="E50" s="24">
        <v>3000</v>
      </c>
      <c r="F50" s="24">
        <v>3000</v>
      </c>
      <c r="G50" s="45">
        <f t="shared" si="3"/>
        <v>0</v>
      </c>
    </row>
    <row r="51" spans="1:26" ht="12.75" customHeight="1" thickBot="1" x14ac:dyDescent="0.3">
      <c r="A51" s="54">
        <v>0.97916666666666696</v>
      </c>
      <c r="B51" s="55">
        <v>3000</v>
      </c>
      <c r="C51" s="24">
        <v>3000</v>
      </c>
      <c r="D51" s="56">
        <f t="shared" si="2"/>
        <v>0</v>
      </c>
      <c r="E51" s="55">
        <v>3000</v>
      </c>
      <c r="F51" s="24">
        <v>3000</v>
      </c>
      <c r="G51" s="57">
        <f t="shared" si="3"/>
        <v>0</v>
      </c>
    </row>
    <row r="52" spans="1:26" s="26" customFormat="1" ht="12.75" customHeight="1" x14ac:dyDescent="0.25">
      <c r="A52" s="23"/>
      <c r="B52" s="27"/>
      <c r="C52" s="28"/>
      <c r="D52" s="29"/>
      <c r="E52" s="28"/>
      <c r="F52" s="28"/>
      <c r="G52" s="29"/>
      <c r="H52" s="28"/>
      <c r="I52" s="28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2.75" customHeight="1" thickBot="1" x14ac:dyDescent="0.3">
      <c r="A53" s="30"/>
    </row>
    <row r="54" spans="1:26" ht="12.75" customHeight="1" x14ac:dyDescent="0.25">
      <c r="A54" s="61" t="s">
        <v>6</v>
      </c>
      <c r="B54" s="62"/>
      <c r="C54" s="62"/>
      <c r="D54" s="63"/>
      <c r="F54" s="49" t="s">
        <v>7</v>
      </c>
      <c r="G54" s="50"/>
      <c r="H54" s="50"/>
      <c r="I54" s="51"/>
    </row>
    <row r="55" spans="1:26" ht="12.75" customHeight="1" x14ac:dyDescent="0.25">
      <c r="A55" s="39"/>
      <c r="B55" s="40" t="s">
        <v>3</v>
      </c>
      <c r="C55" s="40" t="s">
        <v>4</v>
      </c>
      <c r="D55" s="41" t="s">
        <v>5</v>
      </c>
      <c r="F55" s="39"/>
      <c r="G55" s="40" t="s">
        <v>3</v>
      </c>
      <c r="H55" s="40" t="s">
        <v>4</v>
      </c>
      <c r="I55" s="41" t="s">
        <v>5</v>
      </c>
    </row>
    <row r="56" spans="1:26" ht="12.75" customHeight="1" x14ac:dyDescent="0.25">
      <c r="A56" s="37" t="s">
        <v>8</v>
      </c>
      <c r="B56" s="31">
        <f>AVERAGE(B40:B43)</f>
        <v>3000</v>
      </c>
      <c r="C56" s="31">
        <f>AVERAGE(C40:C43)</f>
        <v>2400</v>
      </c>
      <c r="D56" s="32">
        <f>B56-C56</f>
        <v>600</v>
      </c>
      <c r="F56" s="37" t="s">
        <v>8</v>
      </c>
      <c r="G56" s="31">
        <f>AVERAGE(E38:E41)</f>
        <v>3000</v>
      </c>
      <c r="H56" s="31">
        <f>AVERAGE(F38:F41)</f>
        <v>2000</v>
      </c>
      <c r="I56" s="32">
        <f>G56-H56</f>
        <v>1000</v>
      </c>
    </row>
    <row r="57" spans="1:26" ht="12.75" customHeight="1" x14ac:dyDescent="0.25">
      <c r="A57" s="37" t="s">
        <v>9</v>
      </c>
      <c r="B57" s="31">
        <f>B56*2*5</f>
        <v>30000</v>
      </c>
      <c r="C57" s="31">
        <f>C56*2*5</f>
        <v>24000</v>
      </c>
      <c r="D57" s="32">
        <f>B57-C57</f>
        <v>6000</v>
      </c>
      <c r="F57" s="37" t="s">
        <v>9</v>
      </c>
      <c r="G57" s="31">
        <f>G56*2*5</f>
        <v>30000</v>
      </c>
      <c r="H57" s="31">
        <f>H56*2*5</f>
        <v>20000</v>
      </c>
      <c r="I57" s="32">
        <f>G57-H57</f>
        <v>10000</v>
      </c>
    </row>
    <row r="58" spans="1:26" ht="12.75" customHeight="1" x14ac:dyDescent="0.25">
      <c r="A58" s="37" t="s">
        <v>10</v>
      </c>
      <c r="B58" s="31">
        <f>B57*52/12</f>
        <v>130000</v>
      </c>
      <c r="C58" s="31">
        <f>C57*52/12</f>
        <v>104000</v>
      </c>
      <c r="D58" s="32">
        <f>B58-C58</f>
        <v>26000</v>
      </c>
      <c r="F58" s="37" t="s">
        <v>10</v>
      </c>
      <c r="G58" s="31">
        <f>G57*52/12</f>
        <v>130000</v>
      </c>
      <c r="H58" s="31">
        <f>H57*52/12</f>
        <v>86666.666666666672</v>
      </c>
      <c r="I58" s="32">
        <f>G58-H58</f>
        <v>43333.333333333328</v>
      </c>
    </row>
    <row r="59" spans="1:26" ht="12.75" customHeight="1" thickBot="1" x14ac:dyDescent="0.3">
      <c r="A59" s="38" t="s">
        <v>11</v>
      </c>
      <c r="B59" s="33">
        <f>B58*9</f>
        <v>1170000</v>
      </c>
      <c r="C59" s="33">
        <f>C58*9</f>
        <v>936000</v>
      </c>
      <c r="D59" s="42">
        <f>B59-C59</f>
        <v>234000</v>
      </c>
      <c r="F59" s="38" t="s">
        <v>11</v>
      </c>
      <c r="G59" s="33">
        <f>G58*3</f>
        <v>390000</v>
      </c>
      <c r="H59" s="33">
        <f>H58*3</f>
        <v>260000</v>
      </c>
      <c r="I59" s="42">
        <f>G59-H59</f>
        <v>130000</v>
      </c>
    </row>
    <row r="60" spans="1:26" ht="12.75" customHeight="1" thickBot="1" x14ac:dyDescent="0.3"/>
    <row r="61" spans="1:26" ht="12.75" customHeight="1" x14ac:dyDescent="0.25">
      <c r="A61" s="61" t="s">
        <v>12</v>
      </c>
      <c r="B61" s="62"/>
      <c r="C61" s="62"/>
      <c r="D61" s="63"/>
    </row>
    <row r="62" spans="1:26" ht="12.75" customHeight="1" x14ac:dyDescent="0.25">
      <c r="A62" s="39"/>
      <c r="B62" s="40" t="s">
        <v>3</v>
      </c>
      <c r="C62" s="40" t="s">
        <v>4</v>
      </c>
      <c r="D62" s="41" t="s">
        <v>5</v>
      </c>
      <c r="E62" s="58" t="s">
        <v>13</v>
      </c>
    </row>
    <row r="63" spans="1:26" ht="12.75" customHeight="1" x14ac:dyDescent="0.25">
      <c r="A63" s="37" t="s">
        <v>8</v>
      </c>
      <c r="B63" s="31">
        <f>(B56*9/12)+(G56*3/12)</f>
        <v>3000</v>
      </c>
      <c r="C63" s="31">
        <f>(C56*9/12)+(H56*3/12)</f>
        <v>2300</v>
      </c>
      <c r="D63" s="32">
        <f>B63-C63</f>
        <v>700</v>
      </c>
      <c r="E63" s="60"/>
    </row>
    <row r="64" spans="1:26" ht="12.75" customHeight="1" x14ac:dyDescent="0.25">
      <c r="A64" s="37" t="s">
        <v>9</v>
      </c>
      <c r="B64" s="31">
        <f t="shared" ref="B64:C66" si="4">B57+G57</f>
        <v>60000</v>
      </c>
      <c r="C64" s="31">
        <f t="shared" si="4"/>
        <v>44000</v>
      </c>
      <c r="D64" s="32">
        <f>B64-C64</f>
        <v>16000</v>
      </c>
      <c r="E64" s="60"/>
    </row>
    <row r="65" spans="1:6" ht="12.75" customHeight="1" x14ac:dyDescent="0.25">
      <c r="A65" s="37" t="s">
        <v>10</v>
      </c>
      <c r="B65" s="31">
        <f t="shared" si="4"/>
        <v>260000</v>
      </c>
      <c r="C65" s="31">
        <f t="shared" si="4"/>
        <v>190666.66666666669</v>
      </c>
      <c r="D65" s="32">
        <f>B65-C65</f>
        <v>69333.333333333314</v>
      </c>
      <c r="E65" s="60"/>
    </row>
    <row r="66" spans="1:6" ht="12.75" customHeight="1" thickBot="1" x14ac:dyDescent="0.3">
      <c r="A66" s="38" t="s">
        <v>11</v>
      </c>
      <c r="B66" s="33">
        <f t="shared" si="4"/>
        <v>1560000</v>
      </c>
      <c r="C66" s="33">
        <f t="shared" si="4"/>
        <v>1196000</v>
      </c>
      <c r="D66" s="42">
        <f>B66-C66</f>
        <v>364000</v>
      </c>
      <c r="E66" s="60"/>
    </row>
    <row r="67" spans="1:6" ht="12.75" customHeight="1" x14ac:dyDescent="0.25">
      <c r="F67" s="60"/>
    </row>
    <row r="68" spans="1:6" ht="12.75" customHeight="1" x14ac:dyDescent="0.25">
      <c r="A68" s="58" t="s">
        <v>14</v>
      </c>
      <c r="B68" s="60"/>
    </row>
    <row r="69" spans="1:6" ht="12.75" customHeight="1" x14ac:dyDescent="0.25">
      <c r="A69" s="60"/>
      <c r="B69" s="60"/>
    </row>
    <row r="70" spans="1:6" ht="12.75" customHeight="1" x14ac:dyDescent="0.25">
      <c r="A70" s="60"/>
      <c r="B70" s="60"/>
    </row>
    <row r="71" spans="1:6" ht="12.75" customHeight="1" x14ac:dyDescent="0.25">
      <c r="A71" s="60"/>
      <c r="B71" s="60"/>
    </row>
    <row r="72" spans="1:6" ht="12.75" customHeight="1" x14ac:dyDescent="0.25">
      <c r="A72" s="60"/>
      <c r="B72" s="60"/>
    </row>
    <row r="73" spans="1:6" ht="12.75" customHeight="1" x14ac:dyDescent="0.25">
      <c r="E73" s="60"/>
      <c r="F73" s="60"/>
    </row>
    <row r="74" spans="1:6" ht="12.75" customHeight="1" x14ac:dyDescent="0.25">
      <c r="B74" s="58"/>
      <c r="C74" s="58" t="s">
        <v>15</v>
      </c>
      <c r="D74" s="58" t="s">
        <v>16</v>
      </c>
      <c r="E74" s="60"/>
      <c r="F74" s="60"/>
    </row>
    <row r="75" spans="1:6" ht="12.75" customHeight="1" x14ac:dyDescent="0.25">
      <c r="B75" s="59">
        <v>0</v>
      </c>
      <c r="C75" s="60">
        <f t="shared" ref="C75:D94" si="5">B4</f>
        <v>3000</v>
      </c>
      <c r="D75" s="60">
        <f t="shared" si="5"/>
        <v>3000</v>
      </c>
      <c r="E75" s="60"/>
      <c r="F75" s="60"/>
    </row>
    <row r="76" spans="1:6" ht="12.75" customHeight="1" x14ac:dyDescent="0.25">
      <c r="B76" s="59">
        <v>2.0833333333333332E-2</v>
      </c>
      <c r="C76" s="60">
        <f t="shared" si="5"/>
        <v>3000</v>
      </c>
      <c r="D76" s="60">
        <f t="shared" si="5"/>
        <v>3000</v>
      </c>
      <c r="E76" s="60"/>
      <c r="F76" s="60"/>
    </row>
    <row r="77" spans="1:6" ht="12.75" customHeight="1" x14ac:dyDescent="0.25">
      <c r="B77" s="59">
        <v>4.1666666666666699E-2</v>
      </c>
      <c r="C77" s="60">
        <f t="shared" si="5"/>
        <v>3000</v>
      </c>
      <c r="D77" s="60">
        <f t="shared" si="5"/>
        <v>3000</v>
      </c>
      <c r="E77" s="60"/>
      <c r="F77" s="60"/>
    </row>
    <row r="78" spans="1:6" ht="12.75" customHeight="1" x14ac:dyDescent="0.25">
      <c r="B78" s="59">
        <v>6.25E-2</v>
      </c>
      <c r="C78" s="60">
        <f t="shared" si="5"/>
        <v>3000</v>
      </c>
      <c r="D78" s="60">
        <f t="shared" si="5"/>
        <v>3000</v>
      </c>
      <c r="E78" s="60"/>
      <c r="F78" s="60"/>
    </row>
    <row r="79" spans="1:6" ht="12.75" customHeight="1" x14ac:dyDescent="0.25">
      <c r="B79" s="59">
        <v>8.3333333333333301E-2</v>
      </c>
      <c r="C79" s="60">
        <f t="shared" si="5"/>
        <v>3000</v>
      </c>
      <c r="D79" s="60">
        <f t="shared" si="5"/>
        <v>3000</v>
      </c>
      <c r="E79" s="60"/>
      <c r="F79" s="60"/>
    </row>
    <row r="80" spans="1:6" ht="12.75" customHeight="1" x14ac:dyDescent="0.25">
      <c r="B80" s="59">
        <v>0.104166666666667</v>
      </c>
      <c r="C80" s="60">
        <f t="shared" si="5"/>
        <v>3000</v>
      </c>
      <c r="D80" s="60">
        <f t="shared" si="5"/>
        <v>3000</v>
      </c>
      <c r="E80" s="60"/>
      <c r="F80" s="60"/>
    </row>
    <row r="81" spans="2:6" ht="12.75" customHeight="1" x14ac:dyDescent="0.25">
      <c r="B81" s="59">
        <v>0.125</v>
      </c>
      <c r="C81" s="60">
        <f t="shared" si="5"/>
        <v>3000</v>
      </c>
      <c r="D81" s="60">
        <f t="shared" si="5"/>
        <v>3000</v>
      </c>
      <c r="E81" s="60"/>
      <c r="F81" s="60"/>
    </row>
    <row r="82" spans="2:6" ht="12.75" customHeight="1" x14ac:dyDescent="0.25">
      <c r="B82" s="59">
        <v>0.14583333333333301</v>
      </c>
      <c r="C82" s="60">
        <f t="shared" si="5"/>
        <v>3000</v>
      </c>
      <c r="D82" s="60">
        <f t="shared" si="5"/>
        <v>3000</v>
      </c>
      <c r="E82" s="60"/>
      <c r="F82" s="60"/>
    </row>
    <row r="83" spans="2:6" ht="12.75" customHeight="1" x14ac:dyDescent="0.25">
      <c r="B83" s="59">
        <v>0.16666666666666699</v>
      </c>
      <c r="C83" s="60">
        <f t="shared" si="5"/>
        <v>3000</v>
      </c>
      <c r="D83" s="60">
        <f t="shared" si="5"/>
        <v>3000</v>
      </c>
      <c r="E83" s="60"/>
      <c r="F83" s="60"/>
    </row>
    <row r="84" spans="2:6" ht="12.75" customHeight="1" x14ac:dyDescent="0.25">
      <c r="B84" s="59">
        <v>0.1875</v>
      </c>
      <c r="C84" s="60">
        <f t="shared" si="5"/>
        <v>3000</v>
      </c>
      <c r="D84" s="60">
        <f t="shared" si="5"/>
        <v>3000</v>
      </c>
      <c r="E84" s="60"/>
      <c r="F84" s="60"/>
    </row>
    <row r="85" spans="2:6" ht="12.75" customHeight="1" x14ac:dyDescent="0.25">
      <c r="B85" s="59">
        <v>0.20833333333333301</v>
      </c>
      <c r="C85" s="60">
        <f t="shared" si="5"/>
        <v>3000</v>
      </c>
      <c r="D85" s="60">
        <f t="shared" si="5"/>
        <v>3000</v>
      </c>
      <c r="E85" s="60"/>
      <c r="F85" s="60"/>
    </row>
    <row r="86" spans="2:6" ht="12.75" customHeight="1" x14ac:dyDescent="0.25">
      <c r="B86" s="59">
        <v>0.22916666666666699</v>
      </c>
      <c r="C86" s="60">
        <f t="shared" si="5"/>
        <v>3000</v>
      </c>
      <c r="D86" s="60">
        <f t="shared" si="5"/>
        <v>3000</v>
      </c>
      <c r="E86" s="60"/>
      <c r="F86" s="60"/>
    </row>
    <row r="87" spans="2:6" ht="12.75" customHeight="1" x14ac:dyDescent="0.25">
      <c r="B87" s="59">
        <v>0.25</v>
      </c>
      <c r="C87" s="60">
        <f t="shared" si="5"/>
        <v>3000</v>
      </c>
      <c r="D87" s="60">
        <f t="shared" si="5"/>
        <v>3000</v>
      </c>
      <c r="E87" s="60"/>
      <c r="F87" s="60"/>
    </row>
    <row r="88" spans="2:6" ht="12.75" customHeight="1" x14ac:dyDescent="0.25">
      <c r="B88" s="59">
        <v>0.27083333333333298</v>
      </c>
      <c r="C88" s="60">
        <f t="shared" si="5"/>
        <v>3000</v>
      </c>
      <c r="D88" s="60">
        <f t="shared" si="5"/>
        <v>3000</v>
      </c>
      <c r="E88" s="60"/>
      <c r="F88" s="60"/>
    </row>
    <row r="89" spans="2:6" ht="12.75" customHeight="1" x14ac:dyDescent="0.25">
      <c r="B89" s="59">
        <v>0.29166666666666702</v>
      </c>
      <c r="C89" s="60">
        <f t="shared" si="5"/>
        <v>3000</v>
      </c>
      <c r="D89" s="60">
        <f t="shared" si="5"/>
        <v>3000</v>
      </c>
      <c r="E89" s="60"/>
      <c r="F89" s="60"/>
    </row>
    <row r="90" spans="2:6" ht="12.75" customHeight="1" x14ac:dyDescent="0.25">
      <c r="B90" s="59">
        <v>0.3125</v>
      </c>
      <c r="C90" s="60">
        <f t="shared" si="5"/>
        <v>3000</v>
      </c>
      <c r="D90" s="60">
        <f t="shared" si="5"/>
        <v>3000</v>
      </c>
      <c r="E90" s="60"/>
      <c r="F90" s="60"/>
    </row>
    <row r="91" spans="2:6" ht="12.75" customHeight="1" x14ac:dyDescent="0.25">
      <c r="B91" s="59">
        <v>0.33333333333333298</v>
      </c>
      <c r="C91" s="60">
        <f t="shared" si="5"/>
        <v>3000</v>
      </c>
      <c r="D91" s="60">
        <f t="shared" si="5"/>
        <v>3000</v>
      </c>
      <c r="E91" s="60"/>
      <c r="F91" s="60"/>
    </row>
    <row r="92" spans="2:6" ht="12.75" customHeight="1" x14ac:dyDescent="0.25">
      <c r="B92" s="59">
        <v>0.35416666666666702</v>
      </c>
      <c r="C92" s="60">
        <f t="shared" si="5"/>
        <v>3000</v>
      </c>
      <c r="D92" s="60">
        <f t="shared" si="5"/>
        <v>3000</v>
      </c>
      <c r="E92" s="60"/>
      <c r="F92" s="60"/>
    </row>
    <row r="93" spans="2:6" ht="12.75" customHeight="1" x14ac:dyDescent="0.25">
      <c r="B93" s="59">
        <v>0.375</v>
      </c>
      <c r="C93" s="60">
        <f t="shared" si="5"/>
        <v>3000</v>
      </c>
      <c r="D93" s="60">
        <f t="shared" si="5"/>
        <v>3000</v>
      </c>
      <c r="E93" s="60"/>
      <c r="F93" s="60"/>
    </row>
    <row r="94" spans="2:6" ht="12.75" customHeight="1" x14ac:dyDescent="0.25">
      <c r="B94" s="59">
        <v>0.39583333333333298</v>
      </c>
      <c r="C94" s="60">
        <f t="shared" si="5"/>
        <v>3000</v>
      </c>
      <c r="D94" s="60">
        <f t="shared" si="5"/>
        <v>3000</v>
      </c>
      <c r="E94" s="60"/>
      <c r="F94" s="60"/>
    </row>
    <row r="95" spans="2:6" ht="12.75" customHeight="1" x14ac:dyDescent="0.25">
      <c r="B95" s="59">
        <v>0.41666666666666702</v>
      </c>
      <c r="C95" s="60">
        <f t="shared" ref="C95:D114" si="6">B24</f>
        <v>3000</v>
      </c>
      <c r="D95" s="60">
        <f t="shared" si="6"/>
        <v>3000</v>
      </c>
      <c r="E95" s="60"/>
      <c r="F95" s="60"/>
    </row>
    <row r="96" spans="2:6" ht="12.75" customHeight="1" x14ac:dyDescent="0.25">
      <c r="B96" s="59">
        <v>0.4375</v>
      </c>
      <c r="C96" s="60">
        <f t="shared" si="6"/>
        <v>3000</v>
      </c>
      <c r="D96" s="60">
        <f t="shared" si="6"/>
        <v>3000</v>
      </c>
      <c r="E96" s="60"/>
      <c r="F96" s="60"/>
    </row>
    <row r="97" spans="2:6" ht="12.75" customHeight="1" x14ac:dyDescent="0.25">
      <c r="B97" s="59">
        <v>0.45833333333333298</v>
      </c>
      <c r="C97" s="60">
        <f t="shared" si="6"/>
        <v>3000</v>
      </c>
      <c r="D97" s="60">
        <f t="shared" si="6"/>
        <v>3000</v>
      </c>
      <c r="E97" s="60"/>
      <c r="F97" s="60"/>
    </row>
    <row r="98" spans="2:6" ht="12.75" customHeight="1" x14ac:dyDescent="0.25">
      <c r="B98" s="59">
        <v>0.47916666666666702</v>
      </c>
      <c r="C98" s="60">
        <f t="shared" si="6"/>
        <v>3000</v>
      </c>
      <c r="D98" s="60">
        <f t="shared" si="6"/>
        <v>3000</v>
      </c>
      <c r="E98" s="60"/>
      <c r="F98" s="60"/>
    </row>
    <row r="99" spans="2:6" ht="12.75" customHeight="1" x14ac:dyDescent="0.25">
      <c r="B99" s="59">
        <v>0.5</v>
      </c>
      <c r="C99" s="60">
        <f t="shared" si="6"/>
        <v>3000</v>
      </c>
      <c r="D99" s="60">
        <f t="shared" si="6"/>
        <v>3000</v>
      </c>
      <c r="E99" s="60"/>
      <c r="F99" s="60"/>
    </row>
    <row r="100" spans="2:6" ht="12.75" customHeight="1" x14ac:dyDescent="0.25">
      <c r="B100" s="59">
        <v>0.52083333333333304</v>
      </c>
      <c r="C100" s="60">
        <f t="shared" si="6"/>
        <v>3000</v>
      </c>
      <c r="D100" s="60">
        <f t="shared" si="6"/>
        <v>3000</v>
      </c>
      <c r="E100" s="60"/>
      <c r="F100" s="60"/>
    </row>
    <row r="101" spans="2:6" ht="12.75" customHeight="1" x14ac:dyDescent="0.25">
      <c r="B101" s="59">
        <v>0.54166666666666696</v>
      </c>
      <c r="C101" s="60">
        <f t="shared" si="6"/>
        <v>3000</v>
      </c>
      <c r="D101" s="60">
        <f t="shared" si="6"/>
        <v>3000</v>
      </c>
      <c r="E101" s="60"/>
      <c r="F101" s="60"/>
    </row>
    <row r="102" spans="2:6" ht="12.75" customHeight="1" x14ac:dyDescent="0.25">
      <c r="B102" s="59">
        <v>0.5625</v>
      </c>
      <c r="C102" s="60">
        <f t="shared" si="6"/>
        <v>3000</v>
      </c>
      <c r="D102" s="60">
        <f t="shared" si="6"/>
        <v>3000</v>
      </c>
      <c r="E102" s="60"/>
      <c r="F102" s="60"/>
    </row>
    <row r="103" spans="2:6" ht="12.75" customHeight="1" x14ac:dyDescent="0.25">
      <c r="B103" s="59">
        <v>0.58333333333333304</v>
      </c>
      <c r="C103" s="60">
        <f t="shared" si="6"/>
        <v>3000</v>
      </c>
      <c r="D103" s="60">
        <f t="shared" si="6"/>
        <v>3000</v>
      </c>
      <c r="E103" s="60"/>
      <c r="F103" s="60"/>
    </row>
    <row r="104" spans="2:6" ht="12.75" customHeight="1" x14ac:dyDescent="0.25">
      <c r="B104" s="59">
        <v>0.60416666666666696</v>
      </c>
      <c r="C104" s="60">
        <f t="shared" si="6"/>
        <v>3000</v>
      </c>
      <c r="D104" s="60">
        <f t="shared" si="6"/>
        <v>3000</v>
      </c>
      <c r="E104" s="60"/>
      <c r="F104" s="60"/>
    </row>
    <row r="105" spans="2:6" ht="12.75" customHeight="1" x14ac:dyDescent="0.25">
      <c r="B105" s="59">
        <v>0.625</v>
      </c>
      <c r="C105" s="60">
        <f t="shared" si="6"/>
        <v>3000</v>
      </c>
      <c r="D105" s="60">
        <f t="shared" si="6"/>
        <v>3000</v>
      </c>
      <c r="E105" s="60"/>
      <c r="F105" s="60"/>
    </row>
    <row r="106" spans="2:6" ht="12.75" customHeight="1" x14ac:dyDescent="0.25">
      <c r="B106" s="59">
        <v>0.64583333333333304</v>
      </c>
      <c r="C106" s="60">
        <f t="shared" si="6"/>
        <v>3000</v>
      </c>
      <c r="D106" s="60">
        <f t="shared" si="6"/>
        <v>3000</v>
      </c>
      <c r="E106" s="60"/>
      <c r="F106" s="60"/>
    </row>
    <row r="107" spans="2:6" ht="12.75" customHeight="1" x14ac:dyDescent="0.25">
      <c r="B107" s="59">
        <v>0.66666666666666696</v>
      </c>
      <c r="C107" s="60">
        <f t="shared" si="6"/>
        <v>3000</v>
      </c>
      <c r="D107" s="60">
        <f t="shared" si="6"/>
        <v>3000</v>
      </c>
      <c r="E107" s="60"/>
      <c r="F107" s="60"/>
    </row>
    <row r="108" spans="2:6" ht="12.75" customHeight="1" x14ac:dyDescent="0.25">
      <c r="B108" s="59">
        <v>0.6875</v>
      </c>
      <c r="C108" s="60">
        <f t="shared" si="6"/>
        <v>3000</v>
      </c>
      <c r="D108" s="60">
        <f t="shared" si="6"/>
        <v>3000</v>
      </c>
      <c r="E108" s="60"/>
      <c r="F108" s="60"/>
    </row>
    <row r="109" spans="2:6" ht="12.75" customHeight="1" x14ac:dyDescent="0.25">
      <c r="B109" s="59">
        <v>0.70833333333333304</v>
      </c>
      <c r="C109" s="60">
        <f t="shared" si="6"/>
        <v>3000</v>
      </c>
      <c r="D109" s="60">
        <f t="shared" si="6"/>
        <v>3000</v>
      </c>
      <c r="E109" s="60"/>
      <c r="F109" s="60"/>
    </row>
    <row r="110" spans="2:6" ht="12.75" customHeight="1" x14ac:dyDescent="0.25">
      <c r="B110" s="59">
        <v>0.72916666666666696</v>
      </c>
      <c r="C110" s="60">
        <f t="shared" si="6"/>
        <v>3000</v>
      </c>
      <c r="D110" s="60">
        <f t="shared" si="6"/>
        <v>3000</v>
      </c>
      <c r="E110" s="60"/>
      <c r="F110" s="60"/>
    </row>
    <row r="111" spans="2:6" ht="12.75" customHeight="1" x14ac:dyDescent="0.25">
      <c r="B111" s="59">
        <v>0.75</v>
      </c>
      <c r="C111" s="60">
        <f t="shared" si="6"/>
        <v>3000</v>
      </c>
      <c r="D111" s="60">
        <f t="shared" si="6"/>
        <v>2400</v>
      </c>
      <c r="E111" s="60"/>
      <c r="F111" s="60">
        <f t="shared" ref="F111:F158" si="7">F4</f>
        <v>3000</v>
      </c>
    </row>
    <row r="112" spans="2:6" ht="12.75" customHeight="1" x14ac:dyDescent="0.25">
      <c r="B112" s="59">
        <v>0.77083333333333304</v>
      </c>
      <c r="C112" s="60">
        <f t="shared" si="6"/>
        <v>3000</v>
      </c>
      <c r="D112" s="60">
        <f t="shared" si="6"/>
        <v>2400</v>
      </c>
      <c r="E112" s="60"/>
      <c r="F112" s="60">
        <f t="shared" si="7"/>
        <v>3000</v>
      </c>
    </row>
    <row r="113" spans="2:6" ht="12.75" customHeight="1" x14ac:dyDescent="0.25">
      <c r="B113" s="59">
        <v>0.79166666666666696</v>
      </c>
      <c r="C113" s="60">
        <f t="shared" si="6"/>
        <v>3000</v>
      </c>
      <c r="D113" s="60">
        <f t="shared" si="6"/>
        <v>2400</v>
      </c>
      <c r="E113" s="60"/>
      <c r="F113" s="60">
        <f t="shared" si="7"/>
        <v>3000</v>
      </c>
    </row>
    <row r="114" spans="2:6" ht="12.75" customHeight="1" x14ac:dyDescent="0.25">
      <c r="B114" s="59">
        <v>0.8125</v>
      </c>
      <c r="C114" s="60">
        <f t="shared" si="6"/>
        <v>3000</v>
      </c>
      <c r="D114" s="60">
        <f t="shared" si="6"/>
        <v>2400</v>
      </c>
      <c r="E114" s="60"/>
      <c r="F114" s="60">
        <f t="shared" si="7"/>
        <v>3000</v>
      </c>
    </row>
    <row r="115" spans="2:6" ht="12.75" customHeight="1" x14ac:dyDescent="0.25">
      <c r="B115" s="59">
        <v>0.83333333333333304</v>
      </c>
      <c r="C115" s="60">
        <f t="shared" ref="C115:D122" si="8">B44</f>
        <v>3000</v>
      </c>
      <c r="D115" s="60">
        <f t="shared" si="8"/>
        <v>3000</v>
      </c>
      <c r="E115" s="60"/>
      <c r="F115" s="60">
        <f t="shared" si="7"/>
        <v>3000</v>
      </c>
    </row>
    <row r="116" spans="2:6" ht="12.75" customHeight="1" x14ac:dyDescent="0.25">
      <c r="B116" s="59">
        <v>0.85416666666666696</v>
      </c>
      <c r="C116" s="60">
        <f t="shared" si="8"/>
        <v>3000</v>
      </c>
      <c r="D116" s="60">
        <f t="shared" si="8"/>
        <v>3000</v>
      </c>
      <c r="E116" s="60"/>
      <c r="F116" s="60">
        <f t="shared" si="7"/>
        <v>3000</v>
      </c>
    </row>
    <row r="117" spans="2:6" ht="12.75" customHeight="1" x14ac:dyDescent="0.25">
      <c r="B117" s="59">
        <v>0.875</v>
      </c>
      <c r="C117" s="60">
        <f t="shared" si="8"/>
        <v>3000</v>
      </c>
      <c r="D117" s="60">
        <f t="shared" si="8"/>
        <v>3000</v>
      </c>
      <c r="E117" s="60">
        <f t="shared" ref="E117:E136" si="9">E4</f>
        <v>3000</v>
      </c>
      <c r="F117" s="60">
        <f t="shared" si="7"/>
        <v>3000</v>
      </c>
    </row>
    <row r="118" spans="2:6" ht="12.75" customHeight="1" x14ac:dyDescent="0.25">
      <c r="B118" s="59">
        <v>0.89583333333333304</v>
      </c>
      <c r="C118" s="60">
        <f t="shared" si="8"/>
        <v>3000</v>
      </c>
      <c r="D118" s="60">
        <f t="shared" si="8"/>
        <v>3000</v>
      </c>
      <c r="E118" s="60">
        <f t="shared" si="9"/>
        <v>3000</v>
      </c>
      <c r="F118" s="60">
        <f t="shared" si="7"/>
        <v>3000</v>
      </c>
    </row>
    <row r="119" spans="2:6" ht="12.75" customHeight="1" x14ac:dyDescent="0.25">
      <c r="B119" s="59">
        <v>0.91666666666666696</v>
      </c>
      <c r="C119" s="60">
        <f t="shared" si="8"/>
        <v>3000</v>
      </c>
      <c r="D119" s="60">
        <f t="shared" si="8"/>
        <v>3000</v>
      </c>
      <c r="E119" s="60">
        <f t="shared" si="9"/>
        <v>3000</v>
      </c>
      <c r="F119" s="60">
        <f t="shared" si="7"/>
        <v>3000</v>
      </c>
    </row>
    <row r="120" spans="2:6" ht="12.75" customHeight="1" x14ac:dyDescent="0.25">
      <c r="B120" s="59">
        <v>0.9375</v>
      </c>
      <c r="C120" s="60">
        <f t="shared" si="8"/>
        <v>3000</v>
      </c>
      <c r="D120" s="60">
        <f t="shared" si="8"/>
        <v>3000</v>
      </c>
      <c r="E120" s="60">
        <f t="shared" si="9"/>
        <v>3000</v>
      </c>
      <c r="F120" s="60">
        <f t="shared" si="7"/>
        <v>3000</v>
      </c>
    </row>
    <row r="121" spans="2:6" ht="12.75" customHeight="1" x14ac:dyDescent="0.25">
      <c r="B121" s="59">
        <v>0.95833333333333304</v>
      </c>
      <c r="C121" s="60">
        <f t="shared" si="8"/>
        <v>3000</v>
      </c>
      <c r="D121" s="60">
        <f t="shared" si="8"/>
        <v>3000</v>
      </c>
      <c r="E121" s="60">
        <f t="shared" si="9"/>
        <v>3000</v>
      </c>
      <c r="F121" s="60">
        <f t="shared" si="7"/>
        <v>3000</v>
      </c>
    </row>
    <row r="122" spans="2:6" ht="12.75" customHeight="1" x14ac:dyDescent="0.25">
      <c r="B122" s="59">
        <v>0.97916666666666696</v>
      </c>
      <c r="C122" s="60">
        <f t="shared" si="8"/>
        <v>3000</v>
      </c>
      <c r="D122" s="60">
        <f t="shared" si="8"/>
        <v>3000</v>
      </c>
      <c r="E122" s="60">
        <f t="shared" si="9"/>
        <v>3000</v>
      </c>
      <c r="F122" s="60">
        <f t="shared" si="7"/>
        <v>3000</v>
      </c>
    </row>
    <row r="123" spans="2:6" ht="12.75" customHeight="1" x14ac:dyDescent="0.25">
      <c r="B123" s="59">
        <v>0</v>
      </c>
      <c r="C123" s="58"/>
      <c r="D123" s="58"/>
      <c r="E123" s="60">
        <f t="shared" si="9"/>
        <v>3000</v>
      </c>
      <c r="F123" s="60">
        <f t="shared" si="7"/>
        <v>3000</v>
      </c>
    </row>
    <row r="124" spans="2:6" ht="12.75" customHeight="1" x14ac:dyDescent="0.25">
      <c r="B124" s="59">
        <v>2.0833333333333332E-2</v>
      </c>
      <c r="C124" s="58"/>
      <c r="D124" s="58"/>
      <c r="E124" s="60">
        <f t="shared" si="9"/>
        <v>3000</v>
      </c>
      <c r="F124" s="60">
        <f t="shared" si="7"/>
        <v>3000</v>
      </c>
    </row>
    <row r="125" spans="2:6" ht="12.75" customHeight="1" x14ac:dyDescent="0.25">
      <c r="B125" s="59">
        <v>4.1666666666666699E-2</v>
      </c>
      <c r="C125" s="58"/>
      <c r="D125" s="58"/>
      <c r="E125" s="60">
        <f t="shared" si="9"/>
        <v>3000</v>
      </c>
      <c r="F125" s="60">
        <f t="shared" si="7"/>
        <v>3000</v>
      </c>
    </row>
    <row r="126" spans="2:6" ht="12.75" customHeight="1" x14ac:dyDescent="0.25">
      <c r="B126" s="59">
        <v>6.25E-2</v>
      </c>
      <c r="C126" s="58"/>
      <c r="D126" s="58"/>
      <c r="E126" s="60">
        <f t="shared" si="9"/>
        <v>3000</v>
      </c>
      <c r="F126" s="60">
        <f t="shared" si="7"/>
        <v>3000</v>
      </c>
    </row>
    <row r="127" spans="2:6" ht="12.75" customHeight="1" x14ac:dyDescent="0.25">
      <c r="B127" s="59">
        <v>8.3333333333333301E-2</v>
      </c>
      <c r="C127" s="58"/>
      <c r="D127" s="58"/>
      <c r="E127" s="60">
        <f t="shared" si="9"/>
        <v>3000</v>
      </c>
      <c r="F127" s="60">
        <f t="shared" si="7"/>
        <v>3000</v>
      </c>
    </row>
    <row r="128" spans="2:6" ht="12.75" customHeight="1" x14ac:dyDescent="0.25">
      <c r="B128" s="59">
        <v>0.104166666666667</v>
      </c>
      <c r="C128" s="58"/>
      <c r="D128" s="58"/>
      <c r="E128" s="60">
        <f t="shared" si="9"/>
        <v>3000</v>
      </c>
      <c r="F128" s="60">
        <f t="shared" si="7"/>
        <v>3000</v>
      </c>
    </row>
    <row r="129" spans="2:6" ht="12.75" customHeight="1" x14ac:dyDescent="0.25">
      <c r="B129" s="59">
        <v>0.125</v>
      </c>
      <c r="C129" s="58"/>
      <c r="D129" s="58"/>
      <c r="E129" s="60">
        <f t="shared" si="9"/>
        <v>3000</v>
      </c>
      <c r="F129" s="60">
        <f t="shared" si="7"/>
        <v>3000</v>
      </c>
    </row>
    <row r="130" spans="2:6" ht="12.75" customHeight="1" x14ac:dyDescent="0.25">
      <c r="B130" s="59">
        <v>0.14583333333333301</v>
      </c>
      <c r="C130" s="58"/>
      <c r="D130" s="58"/>
      <c r="E130" s="60">
        <f t="shared" si="9"/>
        <v>3000</v>
      </c>
      <c r="F130" s="60">
        <f t="shared" si="7"/>
        <v>3000</v>
      </c>
    </row>
    <row r="131" spans="2:6" ht="12.75" customHeight="1" x14ac:dyDescent="0.25">
      <c r="B131" s="59">
        <v>0.16666666666666699</v>
      </c>
      <c r="C131" s="58"/>
      <c r="D131" s="58"/>
      <c r="E131" s="60">
        <f t="shared" si="9"/>
        <v>3000</v>
      </c>
      <c r="F131" s="60">
        <f t="shared" si="7"/>
        <v>3000</v>
      </c>
    </row>
    <row r="132" spans="2:6" ht="12.75" customHeight="1" x14ac:dyDescent="0.25">
      <c r="B132" s="59">
        <v>0.1875</v>
      </c>
      <c r="C132" s="58"/>
      <c r="D132" s="58"/>
      <c r="E132" s="60">
        <f t="shared" si="9"/>
        <v>3000</v>
      </c>
      <c r="F132" s="60">
        <f t="shared" si="7"/>
        <v>3000</v>
      </c>
    </row>
    <row r="133" spans="2:6" ht="12.75" customHeight="1" x14ac:dyDescent="0.25">
      <c r="B133" s="59">
        <v>0.20833333333333301</v>
      </c>
      <c r="C133" s="58"/>
      <c r="D133" s="58"/>
      <c r="E133" s="60">
        <f t="shared" si="9"/>
        <v>3000</v>
      </c>
      <c r="F133" s="60">
        <f t="shared" si="7"/>
        <v>3000</v>
      </c>
    </row>
    <row r="134" spans="2:6" ht="12.75" customHeight="1" x14ac:dyDescent="0.25">
      <c r="B134" s="59">
        <v>0.22916666666666699</v>
      </c>
      <c r="C134" s="58"/>
      <c r="D134" s="58"/>
      <c r="E134" s="60">
        <f t="shared" si="9"/>
        <v>3000</v>
      </c>
      <c r="F134" s="60">
        <f t="shared" si="7"/>
        <v>3000</v>
      </c>
    </row>
    <row r="135" spans="2:6" ht="12.75" customHeight="1" x14ac:dyDescent="0.25">
      <c r="B135" s="59">
        <v>0.25</v>
      </c>
      <c r="C135" s="58"/>
      <c r="D135" s="58"/>
      <c r="E135" s="60">
        <f t="shared" si="9"/>
        <v>3000</v>
      </c>
      <c r="F135" s="60">
        <f t="shared" si="7"/>
        <v>3000</v>
      </c>
    </row>
    <row r="136" spans="2:6" ht="12.75" customHeight="1" x14ac:dyDescent="0.25">
      <c r="B136" s="59">
        <v>0.27083333333333298</v>
      </c>
      <c r="C136" s="58"/>
      <c r="D136" s="58"/>
      <c r="E136" s="60">
        <f t="shared" si="9"/>
        <v>3000</v>
      </c>
      <c r="F136" s="60">
        <f t="shared" si="7"/>
        <v>3000</v>
      </c>
    </row>
    <row r="137" spans="2:6" ht="12.75" customHeight="1" x14ac:dyDescent="0.25">
      <c r="B137" s="59">
        <v>0.29166666666666702</v>
      </c>
      <c r="C137" s="58"/>
      <c r="D137" s="58"/>
      <c r="E137" s="60">
        <f t="shared" ref="E137:E156" si="10">E24</f>
        <v>3000</v>
      </c>
      <c r="F137" s="60">
        <f t="shared" si="7"/>
        <v>3000</v>
      </c>
    </row>
    <row r="138" spans="2:6" ht="12.75" customHeight="1" x14ac:dyDescent="0.25">
      <c r="B138" s="59">
        <v>0.3125</v>
      </c>
      <c r="C138" s="58"/>
      <c r="D138" s="58"/>
      <c r="E138" s="60">
        <f t="shared" si="10"/>
        <v>3000</v>
      </c>
      <c r="F138" s="60">
        <f t="shared" si="7"/>
        <v>3000</v>
      </c>
    </row>
    <row r="139" spans="2:6" ht="12.75" customHeight="1" x14ac:dyDescent="0.25">
      <c r="B139" s="59">
        <v>0.33333333333333298</v>
      </c>
      <c r="C139" s="58"/>
      <c r="D139" s="58"/>
      <c r="E139" s="60">
        <f t="shared" si="10"/>
        <v>3000</v>
      </c>
      <c r="F139" s="60">
        <f t="shared" si="7"/>
        <v>3000</v>
      </c>
    </row>
    <row r="140" spans="2:6" ht="12.75" customHeight="1" x14ac:dyDescent="0.25">
      <c r="B140" s="59">
        <v>0.35416666666666702</v>
      </c>
      <c r="C140" s="58"/>
      <c r="D140" s="58"/>
      <c r="E140" s="60">
        <f t="shared" si="10"/>
        <v>3000</v>
      </c>
      <c r="F140" s="60">
        <f t="shared" si="7"/>
        <v>3000</v>
      </c>
    </row>
    <row r="141" spans="2:6" ht="12.75" customHeight="1" x14ac:dyDescent="0.25">
      <c r="B141" s="59">
        <v>0.375</v>
      </c>
      <c r="C141" s="58"/>
      <c r="D141" s="58"/>
      <c r="E141" s="60">
        <f t="shared" si="10"/>
        <v>3000</v>
      </c>
      <c r="F141" s="60">
        <f t="shared" si="7"/>
        <v>3000</v>
      </c>
    </row>
    <row r="142" spans="2:6" ht="12.75" customHeight="1" x14ac:dyDescent="0.25">
      <c r="B142" s="59">
        <v>0.39583333333333298</v>
      </c>
      <c r="C142" s="58"/>
      <c r="D142" s="58"/>
      <c r="E142" s="60">
        <f t="shared" si="10"/>
        <v>3000</v>
      </c>
      <c r="F142" s="60">
        <f t="shared" si="7"/>
        <v>3000</v>
      </c>
    </row>
    <row r="143" spans="2:6" ht="12.75" customHeight="1" x14ac:dyDescent="0.25">
      <c r="B143" s="59">
        <v>0.41666666666666702</v>
      </c>
      <c r="C143" s="58"/>
      <c r="D143" s="58"/>
      <c r="E143" s="60">
        <f t="shared" si="10"/>
        <v>3000</v>
      </c>
      <c r="F143" s="60">
        <f t="shared" si="7"/>
        <v>3000</v>
      </c>
    </row>
    <row r="144" spans="2:6" ht="12.75" customHeight="1" x14ac:dyDescent="0.25">
      <c r="B144" s="59">
        <v>0.4375</v>
      </c>
      <c r="C144" s="58"/>
      <c r="D144" s="58"/>
      <c r="E144" s="60">
        <f t="shared" si="10"/>
        <v>3000</v>
      </c>
      <c r="F144" s="60">
        <f t="shared" si="7"/>
        <v>3000</v>
      </c>
    </row>
    <row r="145" spans="2:6" ht="12.75" customHeight="1" x14ac:dyDescent="0.25">
      <c r="B145" s="59">
        <v>0.45833333333333298</v>
      </c>
      <c r="C145" s="58"/>
      <c r="D145" s="58"/>
      <c r="E145" s="60">
        <f t="shared" si="10"/>
        <v>3000</v>
      </c>
      <c r="F145" s="60">
        <f t="shared" si="7"/>
        <v>2000</v>
      </c>
    </row>
    <row r="146" spans="2:6" ht="12.75" customHeight="1" x14ac:dyDescent="0.25">
      <c r="B146" s="59">
        <v>0.47916666666666702</v>
      </c>
      <c r="C146" s="58"/>
      <c r="D146" s="58"/>
      <c r="E146" s="60">
        <f t="shared" si="10"/>
        <v>3000</v>
      </c>
      <c r="F146" s="60">
        <f t="shared" si="7"/>
        <v>2000</v>
      </c>
    </row>
    <row r="147" spans="2:6" ht="12.75" customHeight="1" x14ac:dyDescent="0.25">
      <c r="B147" s="59">
        <v>0.5</v>
      </c>
      <c r="C147" s="58"/>
      <c r="D147" s="58"/>
      <c r="E147" s="60">
        <f t="shared" si="10"/>
        <v>3000</v>
      </c>
      <c r="F147" s="60">
        <f t="shared" si="7"/>
        <v>2000</v>
      </c>
    </row>
    <row r="148" spans="2:6" ht="12.75" customHeight="1" x14ac:dyDescent="0.25">
      <c r="B148" s="59">
        <v>0.52083333333333304</v>
      </c>
      <c r="C148" s="58"/>
      <c r="D148" s="58"/>
      <c r="E148" s="60">
        <f t="shared" si="10"/>
        <v>3000</v>
      </c>
      <c r="F148" s="60">
        <f t="shared" si="7"/>
        <v>2000</v>
      </c>
    </row>
    <row r="149" spans="2:6" ht="12.75" customHeight="1" x14ac:dyDescent="0.25">
      <c r="B149" s="59">
        <v>0.54166666666666696</v>
      </c>
      <c r="C149" s="58"/>
      <c r="D149" s="58"/>
      <c r="E149" s="60">
        <f t="shared" si="10"/>
        <v>3000</v>
      </c>
      <c r="F149" s="60">
        <f t="shared" si="7"/>
        <v>3000</v>
      </c>
    </row>
    <row r="150" spans="2:6" ht="12.75" customHeight="1" x14ac:dyDescent="0.25">
      <c r="B150" s="59">
        <v>0.5625</v>
      </c>
      <c r="C150" s="58"/>
      <c r="D150" s="58"/>
      <c r="E150" s="60">
        <f t="shared" si="10"/>
        <v>3000</v>
      </c>
      <c r="F150" s="60">
        <f t="shared" si="7"/>
        <v>3000</v>
      </c>
    </row>
    <row r="151" spans="2:6" ht="12.75" customHeight="1" x14ac:dyDescent="0.25">
      <c r="B151" s="59">
        <v>0.58333333333333304</v>
      </c>
      <c r="C151" s="58"/>
      <c r="D151" s="58"/>
      <c r="E151" s="60">
        <f t="shared" si="10"/>
        <v>3000</v>
      </c>
      <c r="F151" s="60">
        <f t="shared" si="7"/>
        <v>3000</v>
      </c>
    </row>
    <row r="152" spans="2:6" ht="12.75" customHeight="1" x14ac:dyDescent="0.25">
      <c r="B152" s="59">
        <v>0.60416666666666696</v>
      </c>
      <c r="C152" s="58"/>
      <c r="D152" s="58"/>
      <c r="E152" s="60">
        <f t="shared" si="10"/>
        <v>3000</v>
      </c>
      <c r="F152" s="60">
        <f t="shared" si="7"/>
        <v>3000</v>
      </c>
    </row>
    <row r="153" spans="2:6" ht="12.75" customHeight="1" x14ac:dyDescent="0.25">
      <c r="B153" s="59">
        <v>0.625</v>
      </c>
      <c r="C153" s="58"/>
      <c r="D153" s="58"/>
      <c r="E153" s="60">
        <f t="shared" si="10"/>
        <v>3000</v>
      </c>
      <c r="F153" s="60">
        <f t="shared" si="7"/>
        <v>3000</v>
      </c>
    </row>
    <row r="154" spans="2:6" ht="12.75" customHeight="1" x14ac:dyDescent="0.25">
      <c r="B154" s="59">
        <v>0.64583333333333304</v>
      </c>
      <c r="C154" s="58"/>
      <c r="D154" s="58"/>
      <c r="E154" s="60">
        <f t="shared" si="10"/>
        <v>3000</v>
      </c>
      <c r="F154" s="60">
        <f t="shared" si="7"/>
        <v>3000</v>
      </c>
    </row>
    <row r="155" spans="2:6" ht="12.75" customHeight="1" x14ac:dyDescent="0.25">
      <c r="B155" s="59">
        <v>0.66666666666666696</v>
      </c>
      <c r="C155" s="58"/>
      <c r="D155" s="58"/>
      <c r="E155" s="60">
        <f t="shared" si="10"/>
        <v>3000</v>
      </c>
      <c r="F155" s="60">
        <f t="shared" si="7"/>
        <v>3000</v>
      </c>
    </row>
    <row r="156" spans="2:6" ht="12.75" customHeight="1" x14ac:dyDescent="0.25">
      <c r="B156" s="59">
        <v>0.6875</v>
      </c>
      <c r="C156" s="58"/>
      <c r="D156" s="58"/>
      <c r="E156" s="60">
        <f t="shared" si="10"/>
        <v>3000</v>
      </c>
      <c r="F156" s="60">
        <f t="shared" si="7"/>
        <v>3000</v>
      </c>
    </row>
    <row r="157" spans="2:6" ht="12.75" customHeight="1" x14ac:dyDescent="0.25">
      <c r="B157" s="59">
        <v>0.70833333333333304</v>
      </c>
      <c r="C157" s="58"/>
      <c r="D157" s="58"/>
      <c r="E157" s="60">
        <f t="shared" ref="E157:E164" si="11">E44</f>
        <v>3000</v>
      </c>
      <c r="F157" s="60">
        <f t="shared" si="7"/>
        <v>3000</v>
      </c>
    </row>
    <row r="158" spans="2:6" ht="12.75" customHeight="1" x14ac:dyDescent="0.25">
      <c r="B158" s="59">
        <v>0.72916666666666696</v>
      </c>
      <c r="C158" s="58"/>
      <c r="D158" s="58"/>
      <c r="E158" s="60">
        <f t="shared" si="11"/>
        <v>3000</v>
      </c>
      <c r="F158" s="60">
        <f t="shared" si="7"/>
        <v>3000</v>
      </c>
    </row>
    <row r="159" spans="2:6" ht="12.75" customHeight="1" x14ac:dyDescent="0.25">
      <c r="B159" s="59">
        <v>0.75</v>
      </c>
      <c r="C159" s="58"/>
      <c r="D159" s="58"/>
      <c r="E159" s="60">
        <f t="shared" si="11"/>
        <v>3000</v>
      </c>
    </row>
    <row r="160" spans="2:6" ht="12.75" customHeight="1" x14ac:dyDescent="0.25">
      <c r="B160" s="59">
        <v>0.77083333333333304</v>
      </c>
      <c r="C160" s="58"/>
      <c r="D160" s="58"/>
      <c r="E160" s="60">
        <f t="shared" si="11"/>
        <v>3000</v>
      </c>
    </row>
    <row r="161" spans="2:5" ht="12.75" customHeight="1" x14ac:dyDescent="0.25">
      <c r="B161" s="59">
        <v>0.79166666666666696</v>
      </c>
      <c r="C161" s="58"/>
      <c r="D161" s="58"/>
      <c r="E161" s="60">
        <f t="shared" si="11"/>
        <v>3000</v>
      </c>
    </row>
    <row r="162" spans="2:5" ht="12.75" customHeight="1" x14ac:dyDescent="0.25">
      <c r="B162" s="59">
        <v>0.8125</v>
      </c>
      <c r="C162" s="58"/>
      <c r="D162" s="58"/>
      <c r="E162" s="60">
        <f t="shared" si="11"/>
        <v>3000</v>
      </c>
    </row>
    <row r="163" spans="2:5" ht="12.75" customHeight="1" x14ac:dyDescent="0.25">
      <c r="B163" s="59">
        <v>0.83333333333333304</v>
      </c>
      <c r="C163" s="58"/>
      <c r="D163" s="58"/>
      <c r="E163" s="60">
        <f t="shared" si="11"/>
        <v>3000</v>
      </c>
    </row>
    <row r="164" spans="2:5" ht="12.75" customHeight="1" x14ac:dyDescent="0.25">
      <c r="B164" s="59">
        <v>0.85416666666666696</v>
      </c>
      <c r="C164" s="58"/>
      <c r="D164" s="58"/>
      <c r="E164" s="60">
        <f t="shared" si="11"/>
        <v>3000</v>
      </c>
    </row>
    <row r="165" spans="2:5" ht="12.75" customHeight="1" x14ac:dyDescent="0.25">
      <c r="B165" s="59">
        <v>0.875</v>
      </c>
      <c r="C165" s="58"/>
      <c r="D165" s="58"/>
    </row>
    <row r="166" spans="2:5" ht="12.75" customHeight="1" x14ac:dyDescent="0.25">
      <c r="B166" s="59">
        <v>0.89583333333333304</v>
      </c>
      <c r="C166" s="58"/>
      <c r="D166" s="58"/>
    </row>
    <row r="167" spans="2:5" ht="12.75" customHeight="1" x14ac:dyDescent="0.25">
      <c r="B167" s="59">
        <v>0.91666666666666696</v>
      </c>
      <c r="C167" s="58"/>
      <c r="D167" s="58"/>
    </row>
    <row r="168" spans="2:5" ht="12.75" customHeight="1" x14ac:dyDescent="0.25">
      <c r="B168" s="59">
        <v>0.9375</v>
      </c>
      <c r="C168" s="58"/>
      <c r="D168" s="58"/>
    </row>
    <row r="169" spans="2:5" ht="12.75" customHeight="1" x14ac:dyDescent="0.25">
      <c r="B169" s="59">
        <v>0.95833333333333304</v>
      </c>
      <c r="C169" s="58"/>
      <c r="D169" s="58"/>
    </row>
    <row r="170" spans="2:5" ht="12.75" customHeight="1" x14ac:dyDescent="0.25">
      <c r="B170" s="59">
        <v>0.97916666666666696</v>
      </c>
      <c r="C170" s="58"/>
      <c r="D170" s="58"/>
    </row>
  </sheetData>
  <mergeCells count="6">
    <mergeCell ref="A54:D54"/>
    <mergeCell ref="A1:G1"/>
    <mergeCell ref="A2:A3"/>
    <mergeCell ref="A61:D61"/>
    <mergeCell ref="B2:D2"/>
    <mergeCell ref="E2:G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2" fitToHeight="0" orientation="landscape" r:id="rId1"/>
  <headerFooter alignWithMargins="0">
    <oddHeader>&amp;C240-109638444
Rev 1
PEC ESCo Model Load Profiles</oddHeader>
    <oddFooter>&amp;LPEC ESCo model Load Profiles Template&amp;CPage &amp;P of &amp;N&amp;R240-55245206 Rev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70"/>
  <sheetViews>
    <sheetView zoomScaleNormal="100" workbookViewId="0">
      <selection activeCell="F20" sqref="F20"/>
    </sheetView>
  </sheetViews>
  <sheetFormatPr defaultColWidth="9.109375" defaultRowHeight="12.75" customHeight="1" x14ac:dyDescent="0.25"/>
  <cols>
    <col min="1" max="10" width="14.33203125" style="22" customWidth="1"/>
    <col min="11" max="13" width="9.109375" style="22"/>
    <col min="14" max="14" width="9.109375" style="22" customWidth="1"/>
    <col min="15" max="16384" width="9.109375" style="22"/>
  </cols>
  <sheetData>
    <row r="1" spans="1:10" ht="12.75" customHeight="1" x14ac:dyDescent="0.25">
      <c r="A1" s="64" t="s">
        <v>0</v>
      </c>
      <c r="B1" s="65"/>
      <c r="C1" s="65"/>
      <c r="D1" s="65"/>
      <c r="E1" s="65"/>
      <c r="F1" s="65"/>
      <c r="G1" s="66"/>
      <c r="H1" s="52"/>
      <c r="I1" s="52"/>
      <c r="J1" s="52"/>
    </row>
    <row r="2" spans="1:10" ht="12.75" customHeight="1" x14ac:dyDescent="0.25">
      <c r="A2" s="67" t="s">
        <v>1</v>
      </c>
      <c r="B2" s="69" t="s">
        <v>17</v>
      </c>
      <c r="C2" s="69"/>
      <c r="D2" s="69"/>
      <c r="E2" s="69" t="s">
        <v>18</v>
      </c>
      <c r="F2" s="69"/>
      <c r="G2" s="70"/>
    </row>
    <row r="3" spans="1:10" ht="12.75" customHeight="1" x14ac:dyDescent="0.25">
      <c r="A3" s="68"/>
      <c r="B3" s="35" t="s">
        <v>3</v>
      </c>
      <c r="C3" s="35" t="s">
        <v>4</v>
      </c>
      <c r="D3" s="35" t="s">
        <v>5</v>
      </c>
      <c r="E3" s="35" t="s">
        <v>3</v>
      </c>
      <c r="F3" s="35" t="s">
        <v>4</v>
      </c>
      <c r="G3" s="43" t="s">
        <v>5</v>
      </c>
    </row>
    <row r="4" spans="1:10" ht="12.75" customHeight="1" x14ac:dyDescent="0.25">
      <c r="A4" s="44">
        <v>0</v>
      </c>
      <c r="B4" s="24">
        <v>3000</v>
      </c>
      <c r="C4" s="24">
        <v>3000</v>
      </c>
      <c r="D4" s="36">
        <f t="shared" ref="D4:D51" si="0">B4-C4</f>
        <v>0</v>
      </c>
      <c r="E4" s="24">
        <v>3000</v>
      </c>
      <c r="F4" s="24">
        <v>3000</v>
      </c>
      <c r="G4" s="45">
        <f t="shared" ref="G4:G51" si="1">E4-F4</f>
        <v>0</v>
      </c>
    </row>
    <row r="5" spans="1:10" ht="12.75" customHeight="1" x14ac:dyDescent="0.25">
      <c r="A5" s="44">
        <v>2.0833333333333332E-2</v>
      </c>
      <c r="B5" s="24">
        <v>3000</v>
      </c>
      <c r="C5" s="24">
        <v>3000</v>
      </c>
      <c r="D5" s="36">
        <f t="shared" si="0"/>
        <v>0</v>
      </c>
      <c r="E5" s="24">
        <v>3000</v>
      </c>
      <c r="F5" s="24">
        <v>3000</v>
      </c>
      <c r="G5" s="45">
        <f t="shared" si="1"/>
        <v>0</v>
      </c>
    </row>
    <row r="6" spans="1:10" ht="12.75" customHeight="1" x14ac:dyDescent="0.25">
      <c r="A6" s="44">
        <v>4.1666666666666699E-2</v>
      </c>
      <c r="B6" s="24">
        <v>3000</v>
      </c>
      <c r="C6" s="24">
        <v>3000</v>
      </c>
      <c r="D6" s="36">
        <f t="shared" si="0"/>
        <v>0</v>
      </c>
      <c r="E6" s="24">
        <v>3000</v>
      </c>
      <c r="F6" s="24">
        <v>3000</v>
      </c>
      <c r="G6" s="45">
        <f t="shared" si="1"/>
        <v>0</v>
      </c>
    </row>
    <row r="7" spans="1:10" ht="12.75" customHeight="1" x14ac:dyDescent="0.25">
      <c r="A7" s="44">
        <v>6.25E-2</v>
      </c>
      <c r="B7" s="24">
        <v>3000</v>
      </c>
      <c r="C7" s="24">
        <v>3000</v>
      </c>
      <c r="D7" s="36">
        <f t="shared" si="0"/>
        <v>0</v>
      </c>
      <c r="E7" s="24">
        <v>3000</v>
      </c>
      <c r="F7" s="24">
        <v>3000</v>
      </c>
      <c r="G7" s="45">
        <f t="shared" si="1"/>
        <v>0</v>
      </c>
    </row>
    <row r="8" spans="1:10" ht="12.75" customHeight="1" x14ac:dyDescent="0.25">
      <c r="A8" s="44">
        <v>8.3333333333333301E-2</v>
      </c>
      <c r="B8" s="24">
        <v>3000</v>
      </c>
      <c r="C8" s="24">
        <v>3000</v>
      </c>
      <c r="D8" s="36">
        <f t="shared" si="0"/>
        <v>0</v>
      </c>
      <c r="E8" s="24">
        <v>3000</v>
      </c>
      <c r="F8" s="24">
        <v>3000</v>
      </c>
      <c r="G8" s="45">
        <f t="shared" si="1"/>
        <v>0</v>
      </c>
    </row>
    <row r="9" spans="1:10" ht="12.75" customHeight="1" x14ac:dyDescent="0.25">
      <c r="A9" s="44">
        <v>0.104166666666667</v>
      </c>
      <c r="B9" s="24">
        <v>3000</v>
      </c>
      <c r="C9" s="24">
        <v>3000</v>
      </c>
      <c r="D9" s="36">
        <f t="shared" si="0"/>
        <v>0</v>
      </c>
      <c r="E9" s="24">
        <v>3000</v>
      </c>
      <c r="F9" s="24">
        <v>3000</v>
      </c>
      <c r="G9" s="45">
        <f t="shared" si="1"/>
        <v>0</v>
      </c>
    </row>
    <row r="10" spans="1:10" ht="12.75" customHeight="1" x14ac:dyDescent="0.25">
      <c r="A10" s="44">
        <v>0.125</v>
      </c>
      <c r="B10" s="24">
        <v>3000</v>
      </c>
      <c r="C10" s="24">
        <v>3000</v>
      </c>
      <c r="D10" s="36">
        <f t="shared" si="0"/>
        <v>0</v>
      </c>
      <c r="E10" s="24">
        <v>3000</v>
      </c>
      <c r="F10" s="24">
        <v>3000</v>
      </c>
      <c r="G10" s="45">
        <f t="shared" si="1"/>
        <v>0</v>
      </c>
    </row>
    <row r="11" spans="1:10" ht="12.75" customHeight="1" x14ac:dyDescent="0.25">
      <c r="A11" s="44">
        <v>0.14583333333333301</v>
      </c>
      <c r="B11" s="24">
        <v>3000</v>
      </c>
      <c r="C11" s="24">
        <v>3000</v>
      </c>
      <c r="D11" s="36">
        <f t="shared" si="0"/>
        <v>0</v>
      </c>
      <c r="E11" s="24">
        <v>3000</v>
      </c>
      <c r="F11" s="24">
        <v>3000</v>
      </c>
      <c r="G11" s="45">
        <f t="shared" si="1"/>
        <v>0</v>
      </c>
    </row>
    <row r="12" spans="1:10" ht="12.75" customHeight="1" x14ac:dyDescent="0.25">
      <c r="A12" s="44">
        <v>0.16666666666666699</v>
      </c>
      <c r="B12" s="24">
        <v>3000</v>
      </c>
      <c r="C12" s="24">
        <v>3000</v>
      </c>
      <c r="D12" s="36">
        <f t="shared" si="0"/>
        <v>0</v>
      </c>
      <c r="E12" s="24">
        <v>3000</v>
      </c>
      <c r="F12" s="24">
        <v>3000</v>
      </c>
      <c r="G12" s="45">
        <f t="shared" si="1"/>
        <v>0</v>
      </c>
    </row>
    <row r="13" spans="1:10" ht="12.75" customHeight="1" x14ac:dyDescent="0.25">
      <c r="A13" s="44">
        <v>0.1875</v>
      </c>
      <c r="B13" s="24">
        <v>3000</v>
      </c>
      <c r="C13" s="24">
        <v>3000</v>
      </c>
      <c r="D13" s="36">
        <f t="shared" si="0"/>
        <v>0</v>
      </c>
      <c r="E13" s="24">
        <v>3000</v>
      </c>
      <c r="F13" s="24">
        <v>3000</v>
      </c>
      <c r="G13" s="45">
        <f t="shared" si="1"/>
        <v>0</v>
      </c>
    </row>
    <row r="14" spans="1:10" ht="12.75" customHeight="1" x14ac:dyDescent="0.25">
      <c r="A14" s="44">
        <v>0.20833333333333301</v>
      </c>
      <c r="B14" s="24">
        <v>3000</v>
      </c>
      <c r="C14" s="24">
        <v>3000</v>
      </c>
      <c r="D14" s="36">
        <f t="shared" si="0"/>
        <v>0</v>
      </c>
      <c r="E14" s="24">
        <v>3000</v>
      </c>
      <c r="F14" s="24">
        <v>3000</v>
      </c>
      <c r="G14" s="45">
        <f t="shared" si="1"/>
        <v>0</v>
      </c>
    </row>
    <row r="15" spans="1:10" ht="12.75" customHeight="1" x14ac:dyDescent="0.25">
      <c r="A15" s="44">
        <v>0.22916666666666699</v>
      </c>
      <c r="B15" s="24">
        <v>3000</v>
      </c>
      <c r="C15" s="24">
        <v>3000</v>
      </c>
      <c r="D15" s="36">
        <f t="shared" si="0"/>
        <v>0</v>
      </c>
      <c r="E15" s="24">
        <v>3000</v>
      </c>
      <c r="F15" s="24">
        <v>3000</v>
      </c>
      <c r="G15" s="45">
        <f t="shared" si="1"/>
        <v>0</v>
      </c>
    </row>
    <row r="16" spans="1:10" ht="12.75" customHeight="1" x14ac:dyDescent="0.25">
      <c r="A16" s="46">
        <v>0.25</v>
      </c>
      <c r="B16" s="24">
        <v>3000</v>
      </c>
      <c r="C16" s="24">
        <v>3000</v>
      </c>
      <c r="D16" s="36">
        <f t="shared" si="0"/>
        <v>0</v>
      </c>
      <c r="E16" s="24">
        <v>3000</v>
      </c>
      <c r="F16" s="24">
        <v>3000</v>
      </c>
      <c r="G16" s="45">
        <f t="shared" si="1"/>
        <v>0</v>
      </c>
    </row>
    <row r="17" spans="1:7" ht="12.75" customHeight="1" x14ac:dyDescent="0.25">
      <c r="A17" s="46">
        <v>0.27083333333333298</v>
      </c>
      <c r="B17" s="24">
        <v>3000</v>
      </c>
      <c r="C17" s="24">
        <v>3000</v>
      </c>
      <c r="D17" s="36">
        <f t="shared" si="0"/>
        <v>0</v>
      </c>
      <c r="E17" s="24">
        <v>3000</v>
      </c>
      <c r="F17" s="24">
        <v>3000</v>
      </c>
      <c r="G17" s="45">
        <f t="shared" si="1"/>
        <v>0</v>
      </c>
    </row>
    <row r="18" spans="1:7" ht="12.75" customHeight="1" x14ac:dyDescent="0.25">
      <c r="A18" s="46">
        <v>0.29166666666666702</v>
      </c>
      <c r="B18" s="24">
        <v>3000</v>
      </c>
      <c r="C18" s="24">
        <v>1500</v>
      </c>
      <c r="D18" s="36">
        <f t="shared" si="0"/>
        <v>1500</v>
      </c>
      <c r="E18" s="24">
        <v>3000</v>
      </c>
      <c r="F18" s="24">
        <v>3000</v>
      </c>
      <c r="G18" s="45">
        <f t="shared" si="1"/>
        <v>0</v>
      </c>
    </row>
    <row r="19" spans="1:7" ht="12.75" customHeight="1" x14ac:dyDescent="0.25">
      <c r="A19" s="46">
        <v>0.3125</v>
      </c>
      <c r="B19" s="24">
        <v>3000</v>
      </c>
      <c r="C19" s="24">
        <v>1500</v>
      </c>
      <c r="D19" s="36">
        <f t="shared" si="0"/>
        <v>1500</v>
      </c>
      <c r="E19" s="24">
        <v>3000</v>
      </c>
      <c r="F19" s="24">
        <v>3000</v>
      </c>
      <c r="G19" s="45">
        <f t="shared" si="1"/>
        <v>0</v>
      </c>
    </row>
    <row r="20" spans="1:7" ht="12.75" customHeight="1" x14ac:dyDescent="0.25">
      <c r="A20" s="46">
        <v>0.33333333333333298</v>
      </c>
      <c r="B20" s="24">
        <v>3000</v>
      </c>
      <c r="C20" s="24">
        <v>1500</v>
      </c>
      <c r="D20" s="36">
        <f t="shared" si="0"/>
        <v>1500</v>
      </c>
      <c r="E20" s="24">
        <v>3000</v>
      </c>
      <c r="F20" s="24">
        <v>3000</v>
      </c>
      <c r="G20" s="45">
        <f t="shared" si="1"/>
        <v>0</v>
      </c>
    </row>
    <row r="21" spans="1:7" ht="12.75" customHeight="1" x14ac:dyDescent="0.25">
      <c r="A21" s="46">
        <v>0.35416666666666702</v>
      </c>
      <c r="B21" s="24">
        <v>3000</v>
      </c>
      <c r="C21" s="24">
        <v>1500</v>
      </c>
      <c r="D21" s="36">
        <f t="shared" si="0"/>
        <v>1500</v>
      </c>
      <c r="E21" s="24">
        <v>3000</v>
      </c>
      <c r="F21" s="24">
        <v>3000</v>
      </c>
      <c r="G21" s="45">
        <f t="shared" si="1"/>
        <v>0</v>
      </c>
    </row>
    <row r="22" spans="1:7" ht="12.75" customHeight="1" x14ac:dyDescent="0.25">
      <c r="A22" s="46">
        <v>0.375</v>
      </c>
      <c r="B22" s="24">
        <v>3000</v>
      </c>
      <c r="C22" s="24">
        <v>3000</v>
      </c>
      <c r="D22" s="36">
        <f t="shared" si="0"/>
        <v>0</v>
      </c>
      <c r="E22" s="24">
        <v>3000</v>
      </c>
      <c r="F22" s="24">
        <v>3000</v>
      </c>
      <c r="G22" s="45">
        <f t="shared" si="1"/>
        <v>0</v>
      </c>
    </row>
    <row r="23" spans="1:7" ht="12.75" customHeight="1" x14ac:dyDescent="0.25">
      <c r="A23" s="46">
        <v>0.39583333333333298</v>
      </c>
      <c r="B23" s="24">
        <v>3000</v>
      </c>
      <c r="C23" s="24">
        <v>3000</v>
      </c>
      <c r="D23" s="36">
        <f t="shared" si="0"/>
        <v>0</v>
      </c>
      <c r="E23" s="24">
        <v>3000</v>
      </c>
      <c r="F23" s="24">
        <v>3000</v>
      </c>
      <c r="G23" s="45">
        <f t="shared" si="1"/>
        <v>0</v>
      </c>
    </row>
    <row r="24" spans="1:7" ht="12.75" customHeight="1" x14ac:dyDescent="0.25">
      <c r="A24" s="46">
        <v>0.41666666666666702</v>
      </c>
      <c r="B24" s="24">
        <v>3000</v>
      </c>
      <c r="C24" s="24">
        <v>2500</v>
      </c>
      <c r="D24" s="36">
        <f t="shared" si="0"/>
        <v>500</v>
      </c>
      <c r="E24" s="24">
        <v>3000</v>
      </c>
      <c r="F24" s="24">
        <v>3000</v>
      </c>
      <c r="G24" s="45">
        <f t="shared" si="1"/>
        <v>0</v>
      </c>
    </row>
    <row r="25" spans="1:7" ht="12.75" customHeight="1" x14ac:dyDescent="0.25">
      <c r="A25" s="46">
        <v>0.4375</v>
      </c>
      <c r="B25" s="24">
        <v>3000</v>
      </c>
      <c r="C25" s="24">
        <v>3500</v>
      </c>
      <c r="D25" s="36">
        <f t="shared" si="0"/>
        <v>-500</v>
      </c>
      <c r="E25" s="24">
        <v>3000</v>
      </c>
      <c r="F25" s="24">
        <v>3000</v>
      </c>
      <c r="G25" s="45">
        <f t="shared" si="1"/>
        <v>0</v>
      </c>
    </row>
    <row r="26" spans="1:7" ht="12.75" customHeight="1" x14ac:dyDescent="0.25">
      <c r="A26" s="46">
        <v>0.45833333333333298</v>
      </c>
      <c r="B26" s="24">
        <v>3000</v>
      </c>
      <c r="C26" s="24">
        <v>3500</v>
      </c>
      <c r="D26" s="36">
        <f t="shared" si="0"/>
        <v>-500</v>
      </c>
      <c r="E26" s="24">
        <v>3000</v>
      </c>
      <c r="F26" s="24">
        <v>3000</v>
      </c>
      <c r="G26" s="45">
        <f t="shared" si="1"/>
        <v>0</v>
      </c>
    </row>
    <row r="27" spans="1:7" ht="12.75" customHeight="1" x14ac:dyDescent="0.25">
      <c r="A27" s="46">
        <v>0.47916666666666702</v>
      </c>
      <c r="B27" s="24">
        <v>3000</v>
      </c>
      <c r="C27" s="24">
        <v>3500</v>
      </c>
      <c r="D27" s="36">
        <f t="shared" si="0"/>
        <v>-500</v>
      </c>
      <c r="E27" s="24">
        <v>3000</v>
      </c>
      <c r="F27" s="24">
        <v>3000</v>
      </c>
      <c r="G27" s="45">
        <f t="shared" si="1"/>
        <v>0</v>
      </c>
    </row>
    <row r="28" spans="1:7" ht="12.75" customHeight="1" x14ac:dyDescent="0.25">
      <c r="A28" s="46">
        <v>0.5</v>
      </c>
      <c r="B28" s="24">
        <v>3000</v>
      </c>
      <c r="C28" s="24">
        <v>3000</v>
      </c>
      <c r="D28" s="36">
        <f t="shared" si="0"/>
        <v>0</v>
      </c>
      <c r="E28" s="24">
        <v>3000</v>
      </c>
      <c r="F28" s="24">
        <v>3000</v>
      </c>
      <c r="G28" s="45">
        <f t="shared" si="1"/>
        <v>0</v>
      </c>
    </row>
    <row r="29" spans="1:7" ht="12.75" customHeight="1" x14ac:dyDescent="0.25">
      <c r="A29" s="46">
        <v>0.52083333333333304</v>
      </c>
      <c r="B29" s="24">
        <v>3000</v>
      </c>
      <c r="C29" s="24">
        <v>3000</v>
      </c>
      <c r="D29" s="36">
        <f t="shared" si="0"/>
        <v>0</v>
      </c>
      <c r="E29" s="24">
        <v>3000</v>
      </c>
      <c r="F29" s="24">
        <v>3000</v>
      </c>
      <c r="G29" s="45">
        <f t="shared" si="1"/>
        <v>0</v>
      </c>
    </row>
    <row r="30" spans="1:7" ht="12.75" customHeight="1" x14ac:dyDescent="0.25">
      <c r="A30" s="46">
        <v>0.54166666666666696</v>
      </c>
      <c r="B30" s="24">
        <v>3000</v>
      </c>
      <c r="C30" s="24">
        <v>3000</v>
      </c>
      <c r="D30" s="36">
        <f t="shared" si="0"/>
        <v>0</v>
      </c>
      <c r="E30" s="24">
        <v>3000</v>
      </c>
      <c r="F30" s="24">
        <v>3000</v>
      </c>
      <c r="G30" s="45">
        <f t="shared" si="1"/>
        <v>0</v>
      </c>
    </row>
    <row r="31" spans="1:7" ht="12.75" customHeight="1" x14ac:dyDescent="0.25">
      <c r="A31" s="46">
        <v>0.5625</v>
      </c>
      <c r="B31" s="24">
        <v>3000</v>
      </c>
      <c r="C31" s="24">
        <v>3000</v>
      </c>
      <c r="D31" s="36">
        <f t="shared" si="0"/>
        <v>0</v>
      </c>
      <c r="E31" s="24">
        <v>3000</v>
      </c>
      <c r="F31" s="24">
        <v>3000</v>
      </c>
      <c r="G31" s="45">
        <f t="shared" si="1"/>
        <v>0</v>
      </c>
    </row>
    <row r="32" spans="1:7" ht="12.75" customHeight="1" x14ac:dyDescent="0.25">
      <c r="A32" s="46">
        <v>0.58333333333333304</v>
      </c>
      <c r="B32" s="24">
        <v>3000</v>
      </c>
      <c r="C32" s="24">
        <v>3000</v>
      </c>
      <c r="D32" s="36">
        <f t="shared" si="0"/>
        <v>0</v>
      </c>
      <c r="E32" s="24">
        <v>3000</v>
      </c>
      <c r="F32" s="24">
        <v>3000</v>
      </c>
      <c r="G32" s="45">
        <f t="shared" si="1"/>
        <v>0</v>
      </c>
    </row>
    <row r="33" spans="1:7" ht="12.75" customHeight="1" x14ac:dyDescent="0.25">
      <c r="A33" s="46">
        <v>0.60416666666666696</v>
      </c>
      <c r="B33" s="24">
        <v>3000</v>
      </c>
      <c r="C33" s="24">
        <v>3000</v>
      </c>
      <c r="D33" s="36">
        <f t="shared" si="0"/>
        <v>0</v>
      </c>
      <c r="E33" s="24">
        <v>3000</v>
      </c>
      <c r="F33" s="24">
        <v>3000</v>
      </c>
      <c r="G33" s="45">
        <f t="shared" si="1"/>
        <v>0</v>
      </c>
    </row>
    <row r="34" spans="1:7" ht="12.75" customHeight="1" x14ac:dyDescent="0.25">
      <c r="A34" s="46">
        <v>0.625</v>
      </c>
      <c r="B34" s="24">
        <v>3000</v>
      </c>
      <c r="C34" s="24">
        <v>3000</v>
      </c>
      <c r="D34" s="36">
        <f t="shared" si="0"/>
        <v>0</v>
      </c>
      <c r="E34" s="24">
        <v>3000</v>
      </c>
      <c r="F34" s="24">
        <v>3000</v>
      </c>
      <c r="G34" s="45">
        <f t="shared" si="1"/>
        <v>0</v>
      </c>
    </row>
    <row r="35" spans="1:7" ht="12.75" customHeight="1" x14ac:dyDescent="0.25">
      <c r="A35" s="46">
        <v>0.64583333333333304</v>
      </c>
      <c r="B35" s="24">
        <v>3000</v>
      </c>
      <c r="C35" s="24">
        <v>3000</v>
      </c>
      <c r="D35" s="36">
        <f t="shared" si="0"/>
        <v>0</v>
      </c>
      <c r="E35" s="24">
        <v>3000</v>
      </c>
      <c r="F35" s="24">
        <v>3000</v>
      </c>
      <c r="G35" s="45">
        <f t="shared" si="1"/>
        <v>0</v>
      </c>
    </row>
    <row r="36" spans="1:7" ht="12.75" customHeight="1" x14ac:dyDescent="0.25">
      <c r="A36" s="46">
        <v>0.66666666666666696</v>
      </c>
      <c r="B36" s="24">
        <v>3000</v>
      </c>
      <c r="C36" s="24">
        <v>3000</v>
      </c>
      <c r="D36" s="36">
        <f t="shared" si="0"/>
        <v>0</v>
      </c>
      <c r="E36" s="24">
        <v>3000</v>
      </c>
      <c r="F36" s="24">
        <v>3000</v>
      </c>
      <c r="G36" s="45">
        <f t="shared" si="1"/>
        <v>0</v>
      </c>
    </row>
    <row r="37" spans="1:7" ht="12.75" customHeight="1" x14ac:dyDescent="0.25">
      <c r="A37" s="46">
        <v>0.6875</v>
      </c>
      <c r="B37" s="24">
        <v>3000</v>
      </c>
      <c r="C37" s="24">
        <v>3000</v>
      </c>
      <c r="D37" s="36">
        <f t="shared" si="0"/>
        <v>0</v>
      </c>
      <c r="E37" s="24">
        <v>3000</v>
      </c>
      <c r="F37" s="24">
        <v>3000</v>
      </c>
      <c r="G37" s="45">
        <f t="shared" si="1"/>
        <v>0</v>
      </c>
    </row>
    <row r="38" spans="1:7" ht="12.75" customHeight="1" x14ac:dyDescent="0.25">
      <c r="A38" s="46">
        <v>0.70833333333333304</v>
      </c>
      <c r="B38" s="24">
        <v>3000</v>
      </c>
      <c r="C38" s="24">
        <v>3000</v>
      </c>
      <c r="D38" s="36">
        <f t="shared" si="0"/>
        <v>0</v>
      </c>
      <c r="E38" s="24">
        <v>3000</v>
      </c>
      <c r="F38" s="24">
        <v>3000</v>
      </c>
      <c r="G38" s="45">
        <f t="shared" si="1"/>
        <v>0</v>
      </c>
    </row>
    <row r="39" spans="1:7" ht="12.75" customHeight="1" x14ac:dyDescent="0.25">
      <c r="A39" s="46">
        <v>0.72916666666666696</v>
      </c>
      <c r="B39" s="24">
        <v>3000</v>
      </c>
      <c r="C39" s="24">
        <v>3000</v>
      </c>
      <c r="D39" s="36">
        <f t="shared" si="0"/>
        <v>0</v>
      </c>
      <c r="E39" s="24">
        <v>3000</v>
      </c>
      <c r="F39" s="24">
        <v>3000</v>
      </c>
      <c r="G39" s="45">
        <f t="shared" si="1"/>
        <v>0</v>
      </c>
    </row>
    <row r="40" spans="1:7" ht="12.75" customHeight="1" x14ac:dyDescent="0.25">
      <c r="A40" s="46">
        <v>0.75</v>
      </c>
      <c r="B40" s="24">
        <v>3000</v>
      </c>
      <c r="C40" s="24">
        <v>3000</v>
      </c>
      <c r="D40" s="36">
        <f t="shared" si="0"/>
        <v>0</v>
      </c>
      <c r="E40" s="24">
        <v>3000</v>
      </c>
      <c r="F40" s="24">
        <v>3000</v>
      </c>
      <c r="G40" s="45">
        <f t="shared" si="1"/>
        <v>0</v>
      </c>
    </row>
    <row r="41" spans="1:7" ht="12.75" customHeight="1" x14ac:dyDescent="0.25">
      <c r="A41" s="46">
        <v>0.77083333333333304</v>
      </c>
      <c r="B41" s="24">
        <v>3000</v>
      </c>
      <c r="C41" s="24">
        <v>3000</v>
      </c>
      <c r="D41" s="36">
        <f t="shared" si="0"/>
        <v>0</v>
      </c>
      <c r="E41" s="24">
        <v>3000</v>
      </c>
      <c r="F41" s="24">
        <v>3000</v>
      </c>
      <c r="G41" s="45">
        <f t="shared" si="1"/>
        <v>0</v>
      </c>
    </row>
    <row r="42" spans="1:7" ht="12.75" customHeight="1" x14ac:dyDescent="0.25">
      <c r="A42" s="46">
        <v>0.79166666666666696</v>
      </c>
      <c r="B42" s="24">
        <v>3000</v>
      </c>
      <c r="C42" s="24">
        <v>3000</v>
      </c>
      <c r="D42" s="36">
        <f t="shared" si="0"/>
        <v>0</v>
      </c>
      <c r="E42" s="34">
        <v>3000</v>
      </c>
      <c r="F42" s="24">
        <v>3000</v>
      </c>
      <c r="G42" s="45">
        <f t="shared" si="1"/>
        <v>0</v>
      </c>
    </row>
    <row r="43" spans="1:7" ht="12.75" customHeight="1" x14ac:dyDescent="0.25">
      <c r="A43" s="46">
        <v>0.8125</v>
      </c>
      <c r="B43" s="24">
        <v>3000</v>
      </c>
      <c r="C43" s="24">
        <v>3000</v>
      </c>
      <c r="D43" s="36">
        <f t="shared" si="0"/>
        <v>0</v>
      </c>
      <c r="E43" s="24">
        <v>3000</v>
      </c>
      <c r="F43" s="24">
        <v>3000</v>
      </c>
      <c r="G43" s="45">
        <f t="shared" si="1"/>
        <v>0</v>
      </c>
    </row>
    <row r="44" spans="1:7" ht="12.75" customHeight="1" x14ac:dyDescent="0.25">
      <c r="A44" s="46">
        <v>0.83333333333333304</v>
      </c>
      <c r="B44" s="34">
        <v>3000</v>
      </c>
      <c r="C44" s="24">
        <v>3000</v>
      </c>
      <c r="D44" s="36">
        <f t="shared" si="0"/>
        <v>0</v>
      </c>
      <c r="E44" s="24">
        <v>3000</v>
      </c>
      <c r="F44" s="24">
        <v>3000</v>
      </c>
      <c r="G44" s="45">
        <f t="shared" si="1"/>
        <v>0</v>
      </c>
    </row>
    <row r="45" spans="1:7" ht="12.75" customHeight="1" x14ac:dyDescent="0.25">
      <c r="A45" s="46">
        <v>0.85416666666666696</v>
      </c>
      <c r="B45" s="24">
        <v>3000</v>
      </c>
      <c r="C45" s="24">
        <v>3000</v>
      </c>
      <c r="D45" s="36">
        <f t="shared" si="0"/>
        <v>0</v>
      </c>
      <c r="E45" s="24">
        <v>3000</v>
      </c>
      <c r="F45" s="24">
        <v>3000</v>
      </c>
      <c r="G45" s="45">
        <f t="shared" si="1"/>
        <v>0</v>
      </c>
    </row>
    <row r="46" spans="1:7" ht="12.75" customHeight="1" x14ac:dyDescent="0.25">
      <c r="A46" s="46">
        <v>0.875</v>
      </c>
      <c r="B46" s="24">
        <v>3000</v>
      </c>
      <c r="C46" s="24">
        <v>3000</v>
      </c>
      <c r="D46" s="36">
        <f t="shared" si="0"/>
        <v>0</v>
      </c>
      <c r="E46" s="24">
        <v>3000</v>
      </c>
      <c r="F46" s="24">
        <v>3000</v>
      </c>
      <c r="G46" s="45">
        <f t="shared" si="1"/>
        <v>0</v>
      </c>
    </row>
    <row r="47" spans="1:7" ht="12.75" customHeight="1" x14ac:dyDescent="0.25">
      <c r="A47" s="46">
        <v>0.89583333333333304</v>
      </c>
      <c r="B47" s="24">
        <v>3000</v>
      </c>
      <c r="C47" s="24">
        <v>3000</v>
      </c>
      <c r="D47" s="36">
        <f t="shared" si="0"/>
        <v>0</v>
      </c>
      <c r="E47" s="24">
        <v>3000</v>
      </c>
      <c r="F47" s="24">
        <v>3000</v>
      </c>
      <c r="G47" s="45">
        <f t="shared" si="1"/>
        <v>0</v>
      </c>
    </row>
    <row r="48" spans="1:7" ht="12.75" customHeight="1" x14ac:dyDescent="0.25">
      <c r="A48" s="44">
        <v>0.91666666666666696</v>
      </c>
      <c r="B48" s="24">
        <v>3000</v>
      </c>
      <c r="C48" s="24">
        <v>3000</v>
      </c>
      <c r="D48" s="36">
        <f t="shared" si="0"/>
        <v>0</v>
      </c>
      <c r="E48" s="24">
        <v>3000</v>
      </c>
      <c r="F48" s="24">
        <v>3000</v>
      </c>
      <c r="G48" s="45">
        <f t="shared" si="1"/>
        <v>0</v>
      </c>
    </row>
    <row r="49" spans="1:26" ht="12.75" customHeight="1" x14ac:dyDescent="0.25">
      <c r="A49" s="44">
        <v>0.9375</v>
      </c>
      <c r="B49" s="24">
        <v>3000</v>
      </c>
      <c r="C49" s="24">
        <v>3000</v>
      </c>
      <c r="D49" s="36">
        <f t="shared" si="0"/>
        <v>0</v>
      </c>
      <c r="E49" s="24">
        <v>3000</v>
      </c>
      <c r="F49" s="24">
        <v>3000</v>
      </c>
      <c r="G49" s="45">
        <f t="shared" si="1"/>
        <v>0</v>
      </c>
    </row>
    <row r="50" spans="1:26" ht="12.75" customHeight="1" x14ac:dyDescent="0.25">
      <c r="A50" s="44">
        <v>0.95833333333333304</v>
      </c>
      <c r="B50" s="24">
        <v>3000</v>
      </c>
      <c r="C50" s="24">
        <v>3000</v>
      </c>
      <c r="D50" s="36">
        <f t="shared" si="0"/>
        <v>0</v>
      </c>
      <c r="E50" s="24">
        <v>3000</v>
      </c>
      <c r="F50" s="24">
        <v>3000</v>
      </c>
      <c r="G50" s="45">
        <f t="shared" si="1"/>
        <v>0</v>
      </c>
    </row>
    <row r="51" spans="1:26" ht="12.75" customHeight="1" thickBot="1" x14ac:dyDescent="0.3">
      <c r="A51" s="54">
        <v>0.97916666666666696</v>
      </c>
      <c r="B51" s="55">
        <v>3000</v>
      </c>
      <c r="C51" s="24">
        <v>3000</v>
      </c>
      <c r="D51" s="56">
        <f t="shared" si="0"/>
        <v>0</v>
      </c>
      <c r="E51" s="55">
        <v>3000</v>
      </c>
      <c r="F51" s="24">
        <v>3000</v>
      </c>
      <c r="G51" s="57">
        <f t="shared" si="1"/>
        <v>0</v>
      </c>
    </row>
    <row r="52" spans="1:26" s="26" customFormat="1" ht="12.75" customHeight="1" x14ac:dyDescent="0.25">
      <c r="A52" s="23"/>
      <c r="B52" s="27"/>
      <c r="C52" s="28"/>
      <c r="D52" s="29"/>
      <c r="E52" s="28"/>
      <c r="F52" s="28"/>
      <c r="G52" s="29"/>
      <c r="H52" s="28"/>
      <c r="I52" s="28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2.75" customHeight="1" thickBot="1" x14ac:dyDescent="0.3">
      <c r="A53" s="30"/>
    </row>
    <row r="54" spans="1:26" ht="12.75" customHeight="1" x14ac:dyDescent="0.25">
      <c r="A54" s="61" t="s">
        <v>19</v>
      </c>
      <c r="B54" s="62"/>
      <c r="C54" s="62"/>
      <c r="D54" s="63"/>
      <c r="F54" s="61" t="s">
        <v>20</v>
      </c>
      <c r="G54" s="62"/>
      <c r="H54" s="62"/>
      <c r="I54" s="63"/>
    </row>
    <row r="55" spans="1:26" ht="12.75" customHeight="1" x14ac:dyDescent="0.25">
      <c r="A55" s="39"/>
      <c r="B55" s="40" t="s">
        <v>3</v>
      </c>
      <c r="C55" s="40" t="s">
        <v>4</v>
      </c>
      <c r="D55" s="41" t="s">
        <v>5</v>
      </c>
      <c r="F55" s="39"/>
      <c r="G55" s="40" t="s">
        <v>3</v>
      </c>
      <c r="H55" s="40" t="s">
        <v>4</v>
      </c>
      <c r="I55" s="41" t="s">
        <v>5</v>
      </c>
    </row>
    <row r="56" spans="1:26" ht="12.75" customHeight="1" x14ac:dyDescent="0.25">
      <c r="A56" s="37" t="s">
        <v>8</v>
      </c>
      <c r="B56" s="31">
        <f>AVERAGE(B4:B51)</f>
        <v>3000</v>
      </c>
      <c r="C56" s="31">
        <f>AVERAGE(C4:C51)</f>
        <v>2895.8333333333335</v>
      </c>
      <c r="D56" s="32">
        <f>B56-C56</f>
        <v>104.16666666666652</v>
      </c>
      <c r="F56" s="37" t="s">
        <v>8</v>
      </c>
      <c r="G56" s="31">
        <f>AVERAGE(E4:E51)</f>
        <v>3000</v>
      </c>
      <c r="H56" s="31">
        <f>AVERAGE(F4:F51)</f>
        <v>3000</v>
      </c>
      <c r="I56" s="32">
        <f>G56-H56</f>
        <v>0</v>
      </c>
    </row>
    <row r="57" spans="1:26" ht="12.75" customHeight="1" x14ac:dyDescent="0.25">
      <c r="A57" s="37" t="s">
        <v>9</v>
      </c>
      <c r="B57" s="31">
        <f>B56*24</f>
        <v>72000</v>
      </c>
      <c r="C57" s="31">
        <f>C56*24</f>
        <v>69500</v>
      </c>
      <c r="D57" s="32">
        <f>B57-C57</f>
        <v>2500</v>
      </c>
      <c r="F57" s="37" t="s">
        <v>9</v>
      </c>
      <c r="G57" s="31">
        <f>G56*24</f>
        <v>72000</v>
      </c>
      <c r="H57" s="31">
        <f>H56*24</f>
        <v>72000</v>
      </c>
      <c r="I57" s="32">
        <f>G57-H57</f>
        <v>0</v>
      </c>
    </row>
    <row r="58" spans="1:26" ht="12.75" customHeight="1" x14ac:dyDescent="0.25">
      <c r="A58" s="37" t="s">
        <v>10</v>
      </c>
      <c r="B58" s="31">
        <f>B57*4</f>
        <v>288000</v>
      </c>
      <c r="C58" s="31">
        <f>C57*4</f>
        <v>278000</v>
      </c>
      <c r="D58" s="32">
        <f>B58-C58</f>
        <v>10000</v>
      </c>
      <c r="F58" s="37" t="s">
        <v>10</v>
      </c>
      <c r="G58" s="31">
        <f>G57*4</f>
        <v>288000</v>
      </c>
      <c r="H58" s="31">
        <f>H57*4</f>
        <v>288000</v>
      </c>
      <c r="I58" s="32">
        <f>G58-H58</f>
        <v>0</v>
      </c>
    </row>
    <row r="59" spans="1:26" ht="12.75" customHeight="1" thickBot="1" x14ac:dyDescent="0.3">
      <c r="A59" s="38" t="s">
        <v>11</v>
      </c>
      <c r="B59" s="33">
        <f>B58*12</f>
        <v>3456000</v>
      </c>
      <c r="C59" s="33">
        <f>C58*12</f>
        <v>3336000</v>
      </c>
      <c r="D59" s="42">
        <f>B59-C59</f>
        <v>120000</v>
      </c>
      <c r="F59" s="38" t="s">
        <v>11</v>
      </c>
      <c r="G59" s="33">
        <f>G58*12</f>
        <v>3456000</v>
      </c>
      <c r="H59" s="33">
        <f>H58*12</f>
        <v>3456000</v>
      </c>
      <c r="I59" s="42">
        <f>G59-H59</f>
        <v>0</v>
      </c>
    </row>
    <row r="62" spans="1:26" ht="12.75" customHeight="1" x14ac:dyDescent="0.25">
      <c r="A62" s="58" t="s">
        <v>13</v>
      </c>
    </row>
    <row r="63" spans="1:26" ht="12.75" customHeight="1" x14ac:dyDescent="0.25">
      <c r="A63" s="60"/>
    </row>
    <row r="64" spans="1:26" ht="12.75" customHeight="1" x14ac:dyDescent="0.25">
      <c r="A64" s="60"/>
    </row>
    <row r="65" spans="1:6" ht="12.75" customHeight="1" x14ac:dyDescent="0.25">
      <c r="A65" s="60"/>
    </row>
    <row r="66" spans="1:6" ht="12.75" customHeight="1" x14ac:dyDescent="0.25">
      <c r="A66" s="60"/>
    </row>
    <row r="67" spans="1:6" ht="12.75" customHeight="1" x14ac:dyDescent="0.25">
      <c r="B67" s="60"/>
    </row>
    <row r="68" spans="1:6" ht="12.75" customHeight="1" x14ac:dyDescent="0.25">
      <c r="A68" s="58" t="s">
        <v>14</v>
      </c>
      <c r="B68" s="60"/>
    </row>
    <row r="69" spans="1:6" ht="12.75" customHeight="1" x14ac:dyDescent="0.25">
      <c r="A69" s="60"/>
      <c r="B69" s="60"/>
    </row>
    <row r="70" spans="1:6" ht="12.75" customHeight="1" x14ac:dyDescent="0.25">
      <c r="A70" s="60"/>
      <c r="B70" s="60"/>
    </row>
    <row r="71" spans="1:6" ht="12.75" customHeight="1" x14ac:dyDescent="0.25">
      <c r="A71" s="60"/>
      <c r="B71" s="60"/>
    </row>
    <row r="72" spans="1:6" ht="12.75" customHeight="1" x14ac:dyDescent="0.25">
      <c r="A72" s="60"/>
      <c r="B72" s="60"/>
    </row>
    <row r="73" spans="1:6" ht="12.75" customHeight="1" x14ac:dyDescent="0.25">
      <c r="E73" s="60"/>
      <c r="F73" s="60"/>
    </row>
    <row r="74" spans="1:6" ht="12.75" customHeight="1" x14ac:dyDescent="0.25">
      <c r="B74" s="58"/>
      <c r="C74" s="58" t="s">
        <v>15</v>
      </c>
      <c r="D74" s="58" t="s">
        <v>16</v>
      </c>
      <c r="E74" s="60"/>
      <c r="F74" s="60"/>
    </row>
    <row r="75" spans="1:6" ht="12.75" customHeight="1" x14ac:dyDescent="0.25">
      <c r="B75" s="59">
        <v>0</v>
      </c>
      <c r="C75" s="60">
        <f t="shared" ref="C75:D94" si="2">B4</f>
        <v>3000</v>
      </c>
      <c r="D75" s="60">
        <f t="shared" si="2"/>
        <v>3000</v>
      </c>
      <c r="E75" s="60"/>
      <c r="F75" s="60"/>
    </row>
    <row r="76" spans="1:6" ht="12.75" customHeight="1" x14ac:dyDescent="0.25">
      <c r="B76" s="59">
        <v>2.0833333333333332E-2</v>
      </c>
      <c r="C76" s="60">
        <f t="shared" si="2"/>
        <v>3000</v>
      </c>
      <c r="D76" s="60">
        <f t="shared" si="2"/>
        <v>3000</v>
      </c>
      <c r="E76" s="60"/>
      <c r="F76" s="60"/>
    </row>
    <row r="77" spans="1:6" ht="12.75" customHeight="1" x14ac:dyDescent="0.25">
      <c r="B77" s="59">
        <v>4.1666666666666699E-2</v>
      </c>
      <c r="C77" s="60">
        <f t="shared" si="2"/>
        <v>3000</v>
      </c>
      <c r="D77" s="60">
        <f t="shared" si="2"/>
        <v>3000</v>
      </c>
      <c r="E77" s="60"/>
      <c r="F77" s="60"/>
    </row>
    <row r="78" spans="1:6" ht="12.75" customHeight="1" x14ac:dyDescent="0.25">
      <c r="B78" s="59">
        <v>6.25E-2</v>
      </c>
      <c r="C78" s="60">
        <f t="shared" si="2"/>
        <v>3000</v>
      </c>
      <c r="D78" s="60">
        <f t="shared" si="2"/>
        <v>3000</v>
      </c>
      <c r="E78" s="60"/>
      <c r="F78" s="60"/>
    </row>
    <row r="79" spans="1:6" ht="12.75" customHeight="1" x14ac:dyDescent="0.25">
      <c r="B79" s="59">
        <v>8.3333333333333301E-2</v>
      </c>
      <c r="C79" s="60">
        <f t="shared" si="2"/>
        <v>3000</v>
      </c>
      <c r="D79" s="60">
        <f t="shared" si="2"/>
        <v>3000</v>
      </c>
      <c r="E79" s="60"/>
      <c r="F79" s="60"/>
    </row>
    <row r="80" spans="1:6" ht="12.75" customHeight="1" x14ac:dyDescent="0.25">
      <c r="B80" s="59">
        <v>0.104166666666667</v>
      </c>
      <c r="C80" s="60">
        <f t="shared" si="2"/>
        <v>3000</v>
      </c>
      <c r="D80" s="60">
        <f t="shared" si="2"/>
        <v>3000</v>
      </c>
      <c r="E80" s="60"/>
      <c r="F80" s="60"/>
    </row>
    <row r="81" spans="2:6" ht="12.75" customHeight="1" x14ac:dyDescent="0.25">
      <c r="B81" s="59">
        <v>0.125</v>
      </c>
      <c r="C81" s="60">
        <f t="shared" si="2"/>
        <v>3000</v>
      </c>
      <c r="D81" s="60">
        <f t="shared" si="2"/>
        <v>3000</v>
      </c>
      <c r="E81" s="60"/>
      <c r="F81" s="60"/>
    </row>
    <row r="82" spans="2:6" ht="12.75" customHeight="1" x14ac:dyDescent="0.25">
      <c r="B82" s="59">
        <v>0.14583333333333301</v>
      </c>
      <c r="C82" s="60">
        <f t="shared" si="2"/>
        <v>3000</v>
      </c>
      <c r="D82" s="60">
        <f t="shared" si="2"/>
        <v>3000</v>
      </c>
      <c r="E82" s="60"/>
      <c r="F82" s="60"/>
    </row>
    <row r="83" spans="2:6" ht="12.75" customHeight="1" x14ac:dyDescent="0.25">
      <c r="B83" s="59">
        <v>0.16666666666666699</v>
      </c>
      <c r="C83" s="60">
        <f t="shared" si="2"/>
        <v>3000</v>
      </c>
      <c r="D83" s="60">
        <f t="shared" si="2"/>
        <v>3000</v>
      </c>
      <c r="E83" s="60"/>
      <c r="F83" s="60"/>
    </row>
    <row r="84" spans="2:6" ht="12.75" customHeight="1" x14ac:dyDescent="0.25">
      <c r="B84" s="59">
        <v>0.1875</v>
      </c>
      <c r="C84" s="60">
        <f t="shared" si="2"/>
        <v>3000</v>
      </c>
      <c r="D84" s="60">
        <f t="shared" si="2"/>
        <v>3000</v>
      </c>
      <c r="E84" s="60"/>
      <c r="F84" s="60"/>
    </row>
    <row r="85" spans="2:6" ht="12.75" customHeight="1" x14ac:dyDescent="0.25">
      <c r="B85" s="59">
        <v>0.20833333333333301</v>
      </c>
      <c r="C85" s="60">
        <f t="shared" si="2"/>
        <v>3000</v>
      </c>
      <c r="D85" s="60">
        <f t="shared" si="2"/>
        <v>3000</v>
      </c>
      <c r="E85" s="60"/>
      <c r="F85" s="60"/>
    </row>
    <row r="86" spans="2:6" ht="12.75" customHeight="1" x14ac:dyDescent="0.25">
      <c r="B86" s="59">
        <v>0.22916666666666699</v>
      </c>
      <c r="C86" s="60">
        <f t="shared" si="2"/>
        <v>3000</v>
      </c>
      <c r="D86" s="60">
        <f t="shared" si="2"/>
        <v>3000</v>
      </c>
      <c r="E86" s="60"/>
      <c r="F86" s="60"/>
    </row>
    <row r="87" spans="2:6" ht="12.75" customHeight="1" x14ac:dyDescent="0.25">
      <c r="B87" s="59">
        <v>0.25</v>
      </c>
      <c r="C87" s="60">
        <f t="shared" si="2"/>
        <v>3000</v>
      </c>
      <c r="D87" s="60">
        <f t="shared" si="2"/>
        <v>3000</v>
      </c>
      <c r="E87" s="60"/>
      <c r="F87" s="60"/>
    </row>
    <row r="88" spans="2:6" ht="12.75" customHeight="1" x14ac:dyDescent="0.25">
      <c r="B88" s="59">
        <v>0.27083333333333298</v>
      </c>
      <c r="C88" s="60">
        <f t="shared" si="2"/>
        <v>3000</v>
      </c>
      <c r="D88" s="60">
        <f t="shared" si="2"/>
        <v>3000</v>
      </c>
      <c r="E88" s="60"/>
      <c r="F88" s="60"/>
    </row>
    <row r="89" spans="2:6" ht="12.75" customHeight="1" x14ac:dyDescent="0.25">
      <c r="B89" s="59">
        <v>0.29166666666666702</v>
      </c>
      <c r="C89" s="60">
        <f t="shared" si="2"/>
        <v>3000</v>
      </c>
      <c r="D89" s="60">
        <f t="shared" si="2"/>
        <v>1500</v>
      </c>
      <c r="E89" s="60"/>
      <c r="F89" s="60"/>
    </row>
    <row r="90" spans="2:6" ht="12.75" customHeight="1" x14ac:dyDescent="0.25">
      <c r="B90" s="59">
        <v>0.3125</v>
      </c>
      <c r="C90" s="60">
        <f t="shared" si="2"/>
        <v>3000</v>
      </c>
      <c r="D90" s="60">
        <f t="shared" si="2"/>
        <v>1500</v>
      </c>
      <c r="E90" s="60"/>
      <c r="F90" s="60"/>
    </row>
    <row r="91" spans="2:6" ht="12.75" customHeight="1" x14ac:dyDescent="0.25">
      <c r="B91" s="59">
        <v>0.33333333333333298</v>
      </c>
      <c r="C91" s="60">
        <f t="shared" si="2"/>
        <v>3000</v>
      </c>
      <c r="D91" s="60">
        <f t="shared" si="2"/>
        <v>1500</v>
      </c>
      <c r="E91" s="60"/>
      <c r="F91" s="60"/>
    </row>
    <row r="92" spans="2:6" ht="12.75" customHeight="1" x14ac:dyDescent="0.25">
      <c r="B92" s="59">
        <v>0.35416666666666702</v>
      </c>
      <c r="C92" s="60">
        <f t="shared" si="2"/>
        <v>3000</v>
      </c>
      <c r="D92" s="60">
        <f t="shared" si="2"/>
        <v>1500</v>
      </c>
      <c r="E92" s="60"/>
      <c r="F92" s="60"/>
    </row>
    <row r="93" spans="2:6" ht="12.75" customHeight="1" x14ac:dyDescent="0.25">
      <c r="B93" s="59">
        <v>0.375</v>
      </c>
      <c r="C93" s="60">
        <f t="shared" si="2"/>
        <v>3000</v>
      </c>
      <c r="D93" s="60">
        <f t="shared" si="2"/>
        <v>3000</v>
      </c>
      <c r="E93" s="60"/>
      <c r="F93" s="60"/>
    </row>
    <row r="94" spans="2:6" ht="12.75" customHeight="1" x14ac:dyDescent="0.25">
      <c r="B94" s="59">
        <v>0.39583333333333298</v>
      </c>
      <c r="C94" s="60">
        <f t="shared" si="2"/>
        <v>3000</v>
      </c>
      <c r="D94" s="60">
        <f t="shared" si="2"/>
        <v>3000</v>
      </c>
      <c r="E94" s="60"/>
      <c r="F94" s="60"/>
    </row>
    <row r="95" spans="2:6" ht="12.75" customHeight="1" x14ac:dyDescent="0.25">
      <c r="B95" s="59">
        <v>0.41666666666666702</v>
      </c>
      <c r="C95" s="60">
        <f t="shared" ref="C95:D114" si="3">B24</f>
        <v>3000</v>
      </c>
      <c r="D95" s="60">
        <f t="shared" si="3"/>
        <v>2500</v>
      </c>
      <c r="E95" s="60"/>
      <c r="F95" s="60"/>
    </row>
    <row r="96" spans="2:6" ht="12.75" customHeight="1" x14ac:dyDescent="0.25">
      <c r="B96" s="59">
        <v>0.4375</v>
      </c>
      <c r="C96" s="60">
        <f t="shared" si="3"/>
        <v>3000</v>
      </c>
      <c r="D96" s="60">
        <f t="shared" si="3"/>
        <v>3500</v>
      </c>
      <c r="E96" s="60"/>
      <c r="F96" s="60"/>
    </row>
    <row r="97" spans="2:6" ht="12.75" customHeight="1" x14ac:dyDescent="0.25">
      <c r="B97" s="59">
        <v>0.45833333333333298</v>
      </c>
      <c r="C97" s="60">
        <f t="shared" si="3"/>
        <v>3000</v>
      </c>
      <c r="D97" s="60">
        <f t="shared" si="3"/>
        <v>3500</v>
      </c>
      <c r="E97" s="60"/>
      <c r="F97" s="60"/>
    </row>
    <row r="98" spans="2:6" ht="12.75" customHeight="1" x14ac:dyDescent="0.25">
      <c r="B98" s="59">
        <v>0.47916666666666702</v>
      </c>
      <c r="C98" s="60">
        <f t="shared" si="3"/>
        <v>3000</v>
      </c>
      <c r="D98" s="60">
        <f t="shared" si="3"/>
        <v>3500</v>
      </c>
      <c r="E98" s="60"/>
      <c r="F98" s="60"/>
    </row>
    <row r="99" spans="2:6" ht="12.75" customHeight="1" x14ac:dyDescent="0.25">
      <c r="B99" s="59">
        <v>0.5</v>
      </c>
      <c r="C99" s="60">
        <f t="shared" si="3"/>
        <v>3000</v>
      </c>
      <c r="D99" s="60">
        <f t="shared" si="3"/>
        <v>3000</v>
      </c>
      <c r="E99" s="60"/>
      <c r="F99" s="60"/>
    </row>
    <row r="100" spans="2:6" ht="12.75" customHeight="1" x14ac:dyDescent="0.25">
      <c r="B100" s="59">
        <v>0.52083333333333304</v>
      </c>
      <c r="C100" s="60">
        <f t="shared" si="3"/>
        <v>3000</v>
      </c>
      <c r="D100" s="60">
        <f t="shared" si="3"/>
        <v>3000</v>
      </c>
      <c r="E100" s="60"/>
      <c r="F100" s="60"/>
    </row>
    <row r="101" spans="2:6" ht="12.75" customHeight="1" x14ac:dyDescent="0.25">
      <c r="B101" s="59">
        <v>0.54166666666666696</v>
      </c>
      <c r="C101" s="60">
        <f t="shared" si="3"/>
        <v>3000</v>
      </c>
      <c r="D101" s="60">
        <f t="shared" si="3"/>
        <v>3000</v>
      </c>
      <c r="E101" s="60"/>
      <c r="F101" s="60"/>
    </row>
    <row r="102" spans="2:6" ht="12.75" customHeight="1" x14ac:dyDescent="0.25">
      <c r="B102" s="59">
        <v>0.5625</v>
      </c>
      <c r="C102" s="60">
        <f t="shared" si="3"/>
        <v>3000</v>
      </c>
      <c r="D102" s="60">
        <f t="shared" si="3"/>
        <v>3000</v>
      </c>
      <c r="E102" s="60"/>
      <c r="F102" s="60"/>
    </row>
    <row r="103" spans="2:6" ht="12.75" customHeight="1" x14ac:dyDescent="0.25">
      <c r="B103" s="59">
        <v>0.58333333333333304</v>
      </c>
      <c r="C103" s="60">
        <f t="shared" si="3"/>
        <v>3000</v>
      </c>
      <c r="D103" s="60">
        <f t="shared" si="3"/>
        <v>3000</v>
      </c>
      <c r="E103" s="60"/>
      <c r="F103" s="60"/>
    </row>
    <row r="104" spans="2:6" ht="12.75" customHeight="1" x14ac:dyDescent="0.25">
      <c r="B104" s="59">
        <v>0.60416666666666696</v>
      </c>
      <c r="C104" s="60">
        <f t="shared" si="3"/>
        <v>3000</v>
      </c>
      <c r="D104" s="60">
        <f t="shared" si="3"/>
        <v>3000</v>
      </c>
      <c r="E104" s="60"/>
      <c r="F104" s="60"/>
    </row>
    <row r="105" spans="2:6" ht="12.75" customHeight="1" x14ac:dyDescent="0.25">
      <c r="B105" s="59">
        <v>0.625</v>
      </c>
      <c r="C105" s="60">
        <f t="shared" si="3"/>
        <v>3000</v>
      </c>
      <c r="D105" s="60">
        <f t="shared" si="3"/>
        <v>3000</v>
      </c>
      <c r="E105" s="60"/>
      <c r="F105" s="60"/>
    </row>
    <row r="106" spans="2:6" ht="12.75" customHeight="1" x14ac:dyDescent="0.25">
      <c r="B106" s="59">
        <v>0.64583333333333304</v>
      </c>
      <c r="C106" s="60">
        <f t="shared" si="3"/>
        <v>3000</v>
      </c>
      <c r="D106" s="60">
        <f t="shared" si="3"/>
        <v>3000</v>
      </c>
      <c r="E106" s="60"/>
      <c r="F106" s="60"/>
    </row>
    <row r="107" spans="2:6" ht="12.75" customHeight="1" x14ac:dyDescent="0.25">
      <c r="B107" s="59">
        <v>0.66666666666666696</v>
      </c>
      <c r="C107" s="60">
        <f t="shared" si="3"/>
        <v>3000</v>
      </c>
      <c r="D107" s="60">
        <f t="shared" si="3"/>
        <v>3000</v>
      </c>
      <c r="E107" s="60"/>
      <c r="F107" s="60"/>
    </row>
    <row r="108" spans="2:6" ht="12.75" customHeight="1" x14ac:dyDescent="0.25">
      <c r="B108" s="59">
        <v>0.6875</v>
      </c>
      <c r="C108" s="60">
        <f t="shared" si="3"/>
        <v>3000</v>
      </c>
      <c r="D108" s="60">
        <f t="shared" si="3"/>
        <v>3000</v>
      </c>
      <c r="E108" s="60"/>
      <c r="F108" s="60"/>
    </row>
    <row r="109" spans="2:6" ht="12.75" customHeight="1" x14ac:dyDescent="0.25">
      <c r="B109" s="59">
        <v>0.70833333333333304</v>
      </c>
      <c r="C109" s="60">
        <f t="shared" si="3"/>
        <v>3000</v>
      </c>
      <c r="D109" s="60">
        <f t="shared" si="3"/>
        <v>3000</v>
      </c>
      <c r="E109" s="60"/>
      <c r="F109" s="60"/>
    </row>
    <row r="110" spans="2:6" ht="12.75" customHeight="1" x14ac:dyDescent="0.25">
      <c r="B110" s="59">
        <v>0.72916666666666696</v>
      </c>
      <c r="C110" s="60">
        <f t="shared" si="3"/>
        <v>3000</v>
      </c>
      <c r="D110" s="60">
        <f t="shared" si="3"/>
        <v>3000</v>
      </c>
      <c r="E110" s="60"/>
      <c r="F110" s="60"/>
    </row>
    <row r="111" spans="2:6" ht="12.75" customHeight="1" x14ac:dyDescent="0.25">
      <c r="B111" s="59">
        <v>0.75</v>
      </c>
      <c r="C111" s="60">
        <f t="shared" si="3"/>
        <v>3000</v>
      </c>
      <c r="D111" s="60">
        <f t="shared" si="3"/>
        <v>3000</v>
      </c>
      <c r="E111" s="60"/>
      <c r="F111" s="60">
        <f t="shared" ref="F111:F158" si="4">F4</f>
        <v>3000</v>
      </c>
    </row>
    <row r="112" spans="2:6" ht="12.75" customHeight="1" x14ac:dyDescent="0.25">
      <c r="B112" s="59">
        <v>0.77083333333333304</v>
      </c>
      <c r="C112" s="60">
        <f t="shared" si="3"/>
        <v>3000</v>
      </c>
      <c r="D112" s="60">
        <f t="shared" si="3"/>
        <v>3000</v>
      </c>
      <c r="E112" s="60"/>
      <c r="F112" s="60">
        <f t="shared" si="4"/>
        <v>3000</v>
      </c>
    </row>
    <row r="113" spans="2:6" ht="12.75" customHeight="1" x14ac:dyDescent="0.25">
      <c r="B113" s="59">
        <v>0.79166666666666696</v>
      </c>
      <c r="C113" s="60">
        <f t="shared" si="3"/>
        <v>3000</v>
      </c>
      <c r="D113" s="60">
        <f t="shared" si="3"/>
        <v>3000</v>
      </c>
      <c r="E113" s="60"/>
      <c r="F113" s="60">
        <f t="shared" si="4"/>
        <v>3000</v>
      </c>
    </row>
    <row r="114" spans="2:6" ht="12.75" customHeight="1" x14ac:dyDescent="0.25">
      <c r="B114" s="59">
        <v>0.8125</v>
      </c>
      <c r="C114" s="60">
        <f t="shared" si="3"/>
        <v>3000</v>
      </c>
      <c r="D114" s="60">
        <f t="shared" si="3"/>
        <v>3000</v>
      </c>
      <c r="E114" s="60"/>
      <c r="F114" s="60">
        <f t="shared" si="4"/>
        <v>3000</v>
      </c>
    </row>
    <row r="115" spans="2:6" ht="12.75" customHeight="1" x14ac:dyDescent="0.25">
      <c r="B115" s="59">
        <v>0.83333333333333304</v>
      </c>
      <c r="C115" s="60">
        <f t="shared" ref="C115:D122" si="5">B44</f>
        <v>3000</v>
      </c>
      <c r="D115" s="60">
        <f t="shared" si="5"/>
        <v>3000</v>
      </c>
      <c r="E115" s="60"/>
      <c r="F115" s="60">
        <f t="shared" si="4"/>
        <v>3000</v>
      </c>
    </row>
    <row r="116" spans="2:6" ht="12.75" customHeight="1" x14ac:dyDescent="0.25">
      <c r="B116" s="59">
        <v>0.85416666666666696</v>
      </c>
      <c r="C116" s="60">
        <f t="shared" si="5"/>
        <v>3000</v>
      </c>
      <c r="D116" s="60">
        <f t="shared" si="5"/>
        <v>3000</v>
      </c>
      <c r="E116" s="60"/>
      <c r="F116" s="60">
        <f t="shared" si="4"/>
        <v>3000</v>
      </c>
    </row>
    <row r="117" spans="2:6" ht="12.75" customHeight="1" x14ac:dyDescent="0.25">
      <c r="B117" s="59">
        <v>0.875</v>
      </c>
      <c r="C117" s="60">
        <f t="shared" si="5"/>
        <v>3000</v>
      </c>
      <c r="D117" s="60">
        <f t="shared" si="5"/>
        <v>3000</v>
      </c>
      <c r="E117" s="60">
        <f t="shared" ref="E117:E164" si="6">E4</f>
        <v>3000</v>
      </c>
      <c r="F117" s="60">
        <f t="shared" si="4"/>
        <v>3000</v>
      </c>
    </row>
    <row r="118" spans="2:6" ht="12.75" customHeight="1" x14ac:dyDescent="0.25">
      <c r="B118" s="59">
        <v>0.89583333333333304</v>
      </c>
      <c r="C118" s="60">
        <f t="shared" si="5"/>
        <v>3000</v>
      </c>
      <c r="D118" s="60">
        <f t="shared" si="5"/>
        <v>3000</v>
      </c>
      <c r="E118" s="60">
        <f t="shared" si="6"/>
        <v>3000</v>
      </c>
      <c r="F118" s="60">
        <f t="shared" si="4"/>
        <v>3000</v>
      </c>
    </row>
    <row r="119" spans="2:6" ht="12.75" customHeight="1" x14ac:dyDescent="0.25">
      <c r="B119" s="59">
        <v>0.91666666666666696</v>
      </c>
      <c r="C119" s="60">
        <f t="shared" si="5"/>
        <v>3000</v>
      </c>
      <c r="D119" s="60">
        <f t="shared" si="5"/>
        <v>3000</v>
      </c>
      <c r="E119" s="60">
        <f t="shared" si="6"/>
        <v>3000</v>
      </c>
      <c r="F119" s="60">
        <f t="shared" si="4"/>
        <v>3000</v>
      </c>
    </row>
    <row r="120" spans="2:6" ht="12.75" customHeight="1" x14ac:dyDescent="0.25">
      <c r="B120" s="59">
        <v>0.9375</v>
      </c>
      <c r="C120" s="60">
        <f t="shared" si="5"/>
        <v>3000</v>
      </c>
      <c r="D120" s="60">
        <f t="shared" si="5"/>
        <v>3000</v>
      </c>
      <c r="E120" s="60">
        <f t="shared" si="6"/>
        <v>3000</v>
      </c>
      <c r="F120" s="60">
        <f t="shared" si="4"/>
        <v>3000</v>
      </c>
    </row>
    <row r="121" spans="2:6" ht="12.75" customHeight="1" x14ac:dyDescent="0.25">
      <c r="B121" s="59">
        <v>0.95833333333333304</v>
      </c>
      <c r="C121" s="60">
        <f t="shared" si="5"/>
        <v>3000</v>
      </c>
      <c r="D121" s="60">
        <f t="shared" si="5"/>
        <v>3000</v>
      </c>
      <c r="E121" s="60">
        <f t="shared" si="6"/>
        <v>3000</v>
      </c>
      <c r="F121" s="60">
        <f t="shared" si="4"/>
        <v>3000</v>
      </c>
    </row>
    <row r="122" spans="2:6" ht="12.75" customHeight="1" x14ac:dyDescent="0.25">
      <c r="B122" s="59">
        <v>0.97916666666666696</v>
      </c>
      <c r="C122" s="60">
        <f t="shared" si="5"/>
        <v>3000</v>
      </c>
      <c r="D122" s="60">
        <f t="shared" si="5"/>
        <v>3000</v>
      </c>
      <c r="E122" s="60">
        <f t="shared" si="6"/>
        <v>3000</v>
      </c>
      <c r="F122" s="60">
        <f t="shared" si="4"/>
        <v>3000</v>
      </c>
    </row>
    <row r="123" spans="2:6" ht="12.75" customHeight="1" x14ac:dyDescent="0.25">
      <c r="B123" s="59">
        <v>0</v>
      </c>
      <c r="C123" s="58"/>
      <c r="D123" s="58"/>
      <c r="E123" s="60">
        <f t="shared" si="6"/>
        <v>3000</v>
      </c>
      <c r="F123" s="60">
        <f t="shared" si="4"/>
        <v>3000</v>
      </c>
    </row>
    <row r="124" spans="2:6" ht="12.75" customHeight="1" x14ac:dyDescent="0.25">
      <c r="B124" s="59">
        <v>2.0833333333333332E-2</v>
      </c>
      <c r="C124" s="58"/>
      <c r="D124" s="58"/>
      <c r="E124" s="60">
        <f t="shared" si="6"/>
        <v>3000</v>
      </c>
      <c r="F124" s="60">
        <f t="shared" si="4"/>
        <v>3000</v>
      </c>
    </row>
    <row r="125" spans="2:6" ht="12.75" customHeight="1" x14ac:dyDescent="0.25">
      <c r="B125" s="59">
        <v>4.1666666666666699E-2</v>
      </c>
      <c r="C125" s="58"/>
      <c r="D125" s="58"/>
      <c r="E125" s="60">
        <f t="shared" si="6"/>
        <v>3000</v>
      </c>
      <c r="F125" s="60">
        <f t="shared" si="4"/>
        <v>3000</v>
      </c>
    </row>
    <row r="126" spans="2:6" ht="12.75" customHeight="1" x14ac:dyDescent="0.25">
      <c r="B126" s="59">
        <v>6.25E-2</v>
      </c>
      <c r="C126" s="58"/>
      <c r="D126" s="58"/>
      <c r="E126" s="60">
        <f t="shared" si="6"/>
        <v>3000</v>
      </c>
      <c r="F126" s="60">
        <f t="shared" si="4"/>
        <v>3000</v>
      </c>
    </row>
    <row r="127" spans="2:6" ht="12.75" customHeight="1" x14ac:dyDescent="0.25">
      <c r="B127" s="59">
        <v>8.3333333333333301E-2</v>
      </c>
      <c r="C127" s="58"/>
      <c r="D127" s="58"/>
      <c r="E127" s="60">
        <f t="shared" si="6"/>
        <v>3000</v>
      </c>
      <c r="F127" s="60">
        <f t="shared" si="4"/>
        <v>3000</v>
      </c>
    </row>
    <row r="128" spans="2:6" ht="12.75" customHeight="1" x14ac:dyDescent="0.25">
      <c r="B128" s="59">
        <v>0.104166666666667</v>
      </c>
      <c r="C128" s="58"/>
      <c r="D128" s="58"/>
      <c r="E128" s="60">
        <f t="shared" si="6"/>
        <v>3000</v>
      </c>
      <c r="F128" s="60">
        <f t="shared" si="4"/>
        <v>3000</v>
      </c>
    </row>
    <row r="129" spans="2:6" ht="12.75" customHeight="1" x14ac:dyDescent="0.25">
      <c r="B129" s="59">
        <v>0.125</v>
      </c>
      <c r="C129" s="58"/>
      <c r="D129" s="58"/>
      <c r="E129" s="60">
        <f t="shared" si="6"/>
        <v>3000</v>
      </c>
      <c r="F129" s="60">
        <f t="shared" si="4"/>
        <v>3000</v>
      </c>
    </row>
    <row r="130" spans="2:6" ht="12.75" customHeight="1" x14ac:dyDescent="0.25">
      <c r="B130" s="59">
        <v>0.14583333333333301</v>
      </c>
      <c r="C130" s="58"/>
      <c r="D130" s="58"/>
      <c r="E130" s="60">
        <f t="shared" si="6"/>
        <v>3000</v>
      </c>
      <c r="F130" s="60">
        <f t="shared" si="4"/>
        <v>3000</v>
      </c>
    </row>
    <row r="131" spans="2:6" ht="12.75" customHeight="1" x14ac:dyDescent="0.25">
      <c r="B131" s="59">
        <v>0.16666666666666699</v>
      </c>
      <c r="C131" s="58"/>
      <c r="D131" s="58"/>
      <c r="E131" s="60">
        <f t="shared" si="6"/>
        <v>3000</v>
      </c>
      <c r="F131" s="60">
        <f t="shared" si="4"/>
        <v>3000</v>
      </c>
    </row>
    <row r="132" spans="2:6" ht="12.75" customHeight="1" x14ac:dyDescent="0.25">
      <c r="B132" s="59">
        <v>0.1875</v>
      </c>
      <c r="C132" s="58"/>
      <c r="D132" s="58"/>
      <c r="E132" s="60">
        <f t="shared" si="6"/>
        <v>3000</v>
      </c>
      <c r="F132" s="60">
        <f t="shared" si="4"/>
        <v>3000</v>
      </c>
    </row>
    <row r="133" spans="2:6" ht="12.75" customHeight="1" x14ac:dyDescent="0.25">
      <c r="B133" s="59">
        <v>0.20833333333333301</v>
      </c>
      <c r="C133" s="58"/>
      <c r="D133" s="58"/>
      <c r="E133" s="60">
        <f t="shared" si="6"/>
        <v>3000</v>
      </c>
      <c r="F133" s="60">
        <f t="shared" si="4"/>
        <v>3000</v>
      </c>
    </row>
    <row r="134" spans="2:6" ht="12.75" customHeight="1" x14ac:dyDescent="0.25">
      <c r="B134" s="59">
        <v>0.22916666666666699</v>
      </c>
      <c r="C134" s="58"/>
      <c r="D134" s="58"/>
      <c r="E134" s="60">
        <f t="shared" si="6"/>
        <v>3000</v>
      </c>
      <c r="F134" s="60">
        <f t="shared" si="4"/>
        <v>3000</v>
      </c>
    </row>
    <row r="135" spans="2:6" ht="12.75" customHeight="1" x14ac:dyDescent="0.25">
      <c r="B135" s="59">
        <v>0.25</v>
      </c>
      <c r="C135" s="58"/>
      <c r="D135" s="58"/>
      <c r="E135" s="60">
        <f t="shared" si="6"/>
        <v>3000</v>
      </c>
      <c r="F135" s="60">
        <f t="shared" si="4"/>
        <v>3000</v>
      </c>
    </row>
    <row r="136" spans="2:6" ht="12.75" customHeight="1" x14ac:dyDescent="0.25">
      <c r="B136" s="59">
        <v>0.27083333333333298</v>
      </c>
      <c r="C136" s="58"/>
      <c r="D136" s="58"/>
      <c r="E136" s="60">
        <f t="shared" si="6"/>
        <v>3000</v>
      </c>
      <c r="F136" s="60">
        <f t="shared" si="4"/>
        <v>3000</v>
      </c>
    </row>
    <row r="137" spans="2:6" ht="12.75" customHeight="1" x14ac:dyDescent="0.25">
      <c r="B137" s="59">
        <v>0.29166666666666702</v>
      </c>
      <c r="C137" s="58"/>
      <c r="D137" s="58"/>
      <c r="E137" s="60">
        <f t="shared" si="6"/>
        <v>3000</v>
      </c>
      <c r="F137" s="60">
        <f t="shared" si="4"/>
        <v>3000</v>
      </c>
    </row>
    <row r="138" spans="2:6" ht="12.75" customHeight="1" x14ac:dyDescent="0.25">
      <c r="B138" s="59">
        <v>0.3125</v>
      </c>
      <c r="C138" s="58"/>
      <c r="D138" s="58"/>
      <c r="E138" s="60">
        <f t="shared" si="6"/>
        <v>3000</v>
      </c>
      <c r="F138" s="60">
        <f t="shared" si="4"/>
        <v>3000</v>
      </c>
    </row>
    <row r="139" spans="2:6" ht="12.75" customHeight="1" x14ac:dyDescent="0.25">
      <c r="B139" s="59">
        <v>0.33333333333333298</v>
      </c>
      <c r="C139" s="58"/>
      <c r="D139" s="58"/>
      <c r="E139" s="60">
        <f t="shared" si="6"/>
        <v>3000</v>
      </c>
      <c r="F139" s="60">
        <f t="shared" si="4"/>
        <v>3000</v>
      </c>
    </row>
    <row r="140" spans="2:6" ht="12.75" customHeight="1" x14ac:dyDescent="0.25">
      <c r="B140" s="59">
        <v>0.35416666666666702</v>
      </c>
      <c r="C140" s="58"/>
      <c r="D140" s="58"/>
      <c r="E140" s="60">
        <f t="shared" si="6"/>
        <v>3000</v>
      </c>
      <c r="F140" s="60">
        <f t="shared" si="4"/>
        <v>3000</v>
      </c>
    </row>
    <row r="141" spans="2:6" ht="12.75" customHeight="1" x14ac:dyDescent="0.25">
      <c r="B141" s="59">
        <v>0.375</v>
      </c>
      <c r="C141" s="58"/>
      <c r="D141" s="58"/>
      <c r="E141" s="60">
        <f t="shared" si="6"/>
        <v>3000</v>
      </c>
      <c r="F141" s="60">
        <f t="shared" si="4"/>
        <v>3000</v>
      </c>
    </row>
    <row r="142" spans="2:6" ht="12.75" customHeight="1" x14ac:dyDescent="0.25">
      <c r="B142" s="59">
        <v>0.39583333333333298</v>
      </c>
      <c r="C142" s="58"/>
      <c r="D142" s="58"/>
      <c r="E142" s="60">
        <f t="shared" si="6"/>
        <v>3000</v>
      </c>
      <c r="F142" s="60">
        <f t="shared" si="4"/>
        <v>3000</v>
      </c>
    </row>
    <row r="143" spans="2:6" ht="12.75" customHeight="1" x14ac:dyDescent="0.25">
      <c r="B143" s="59">
        <v>0.41666666666666702</v>
      </c>
      <c r="C143" s="58"/>
      <c r="D143" s="58"/>
      <c r="E143" s="60">
        <f t="shared" si="6"/>
        <v>3000</v>
      </c>
      <c r="F143" s="60">
        <f t="shared" si="4"/>
        <v>3000</v>
      </c>
    </row>
    <row r="144" spans="2:6" ht="12.75" customHeight="1" x14ac:dyDescent="0.25">
      <c r="B144" s="59">
        <v>0.4375</v>
      </c>
      <c r="C144" s="58"/>
      <c r="D144" s="58"/>
      <c r="E144" s="60">
        <f t="shared" si="6"/>
        <v>3000</v>
      </c>
      <c r="F144" s="60">
        <f t="shared" si="4"/>
        <v>3000</v>
      </c>
    </row>
    <row r="145" spans="2:6" ht="12.75" customHeight="1" x14ac:dyDescent="0.25">
      <c r="B145" s="59">
        <v>0.45833333333333298</v>
      </c>
      <c r="C145" s="58"/>
      <c r="D145" s="58"/>
      <c r="E145" s="60">
        <f t="shared" si="6"/>
        <v>3000</v>
      </c>
      <c r="F145" s="60">
        <f t="shared" si="4"/>
        <v>3000</v>
      </c>
    </row>
    <row r="146" spans="2:6" ht="12.75" customHeight="1" x14ac:dyDescent="0.25">
      <c r="B146" s="59">
        <v>0.47916666666666702</v>
      </c>
      <c r="C146" s="58"/>
      <c r="D146" s="58"/>
      <c r="E146" s="60">
        <f t="shared" si="6"/>
        <v>3000</v>
      </c>
      <c r="F146" s="60">
        <f t="shared" si="4"/>
        <v>3000</v>
      </c>
    </row>
    <row r="147" spans="2:6" ht="12.75" customHeight="1" x14ac:dyDescent="0.25">
      <c r="B147" s="59">
        <v>0.5</v>
      </c>
      <c r="C147" s="58"/>
      <c r="D147" s="58"/>
      <c r="E147" s="60">
        <f t="shared" si="6"/>
        <v>3000</v>
      </c>
      <c r="F147" s="60">
        <f t="shared" si="4"/>
        <v>3000</v>
      </c>
    </row>
    <row r="148" spans="2:6" ht="12.75" customHeight="1" x14ac:dyDescent="0.25">
      <c r="B148" s="59">
        <v>0.52083333333333304</v>
      </c>
      <c r="C148" s="58"/>
      <c r="D148" s="58"/>
      <c r="E148" s="60">
        <f t="shared" si="6"/>
        <v>3000</v>
      </c>
      <c r="F148" s="60">
        <f t="shared" si="4"/>
        <v>3000</v>
      </c>
    </row>
    <row r="149" spans="2:6" ht="12.75" customHeight="1" x14ac:dyDescent="0.25">
      <c r="B149" s="59">
        <v>0.54166666666666696</v>
      </c>
      <c r="C149" s="58"/>
      <c r="D149" s="58"/>
      <c r="E149" s="60">
        <f t="shared" si="6"/>
        <v>3000</v>
      </c>
      <c r="F149" s="60">
        <f t="shared" si="4"/>
        <v>3000</v>
      </c>
    </row>
    <row r="150" spans="2:6" ht="12.75" customHeight="1" x14ac:dyDescent="0.25">
      <c r="B150" s="59">
        <v>0.5625</v>
      </c>
      <c r="C150" s="58"/>
      <c r="D150" s="58"/>
      <c r="E150" s="60">
        <f t="shared" si="6"/>
        <v>3000</v>
      </c>
      <c r="F150" s="60">
        <f t="shared" si="4"/>
        <v>3000</v>
      </c>
    </row>
    <row r="151" spans="2:6" ht="12.75" customHeight="1" x14ac:dyDescent="0.25">
      <c r="B151" s="59">
        <v>0.58333333333333304</v>
      </c>
      <c r="C151" s="58"/>
      <c r="D151" s="58"/>
      <c r="E151" s="60">
        <f t="shared" si="6"/>
        <v>3000</v>
      </c>
      <c r="F151" s="60">
        <f t="shared" si="4"/>
        <v>3000</v>
      </c>
    </row>
    <row r="152" spans="2:6" ht="12.75" customHeight="1" x14ac:dyDescent="0.25">
      <c r="B152" s="59">
        <v>0.60416666666666696</v>
      </c>
      <c r="C152" s="58"/>
      <c r="D152" s="58"/>
      <c r="E152" s="60">
        <f t="shared" si="6"/>
        <v>3000</v>
      </c>
      <c r="F152" s="60">
        <f t="shared" si="4"/>
        <v>3000</v>
      </c>
    </row>
    <row r="153" spans="2:6" ht="12.75" customHeight="1" x14ac:dyDescent="0.25">
      <c r="B153" s="59">
        <v>0.625</v>
      </c>
      <c r="C153" s="58"/>
      <c r="D153" s="58"/>
      <c r="E153" s="60">
        <f t="shared" si="6"/>
        <v>3000</v>
      </c>
      <c r="F153" s="60">
        <f t="shared" si="4"/>
        <v>3000</v>
      </c>
    </row>
    <row r="154" spans="2:6" ht="12.75" customHeight="1" x14ac:dyDescent="0.25">
      <c r="B154" s="59">
        <v>0.64583333333333304</v>
      </c>
      <c r="C154" s="58"/>
      <c r="D154" s="58"/>
      <c r="E154" s="60">
        <f t="shared" si="6"/>
        <v>3000</v>
      </c>
      <c r="F154" s="60">
        <f t="shared" si="4"/>
        <v>3000</v>
      </c>
    </row>
    <row r="155" spans="2:6" ht="12.75" customHeight="1" x14ac:dyDescent="0.25">
      <c r="B155" s="59">
        <v>0.66666666666666696</v>
      </c>
      <c r="C155" s="58"/>
      <c r="D155" s="58"/>
      <c r="E155" s="60">
        <f t="shared" si="6"/>
        <v>3000</v>
      </c>
      <c r="F155" s="60">
        <f t="shared" si="4"/>
        <v>3000</v>
      </c>
    </row>
    <row r="156" spans="2:6" ht="12.75" customHeight="1" x14ac:dyDescent="0.25">
      <c r="B156" s="59">
        <v>0.6875</v>
      </c>
      <c r="C156" s="58"/>
      <c r="D156" s="58"/>
      <c r="E156" s="60">
        <f t="shared" si="6"/>
        <v>3000</v>
      </c>
      <c r="F156" s="60">
        <f t="shared" si="4"/>
        <v>3000</v>
      </c>
    </row>
    <row r="157" spans="2:6" ht="12.75" customHeight="1" x14ac:dyDescent="0.25">
      <c r="B157" s="59">
        <v>0.70833333333333304</v>
      </c>
      <c r="C157" s="58"/>
      <c r="D157" s="58"/>
      <c r="E157" s="60">
        <f t="shared" si="6"/>
        <v>3000</v>
      </c>
      <c r="F157" s="60">
        <f t="shared" si="4"/>
        <v>3000</v>
      </c>
    </row>
    <row r="158" spans="2:6" ht="12.75" customHeight="1" x14ac:dyDescent="0.25">
      <c r="B158" s="59">
        <v>0.72916666666666696</v>
      </c>
      <c r="C158" s="58"/>
      <c r="D158" s="58"/>
      <c r="E158" s="60">
        <f t="shared" si="6"/>
        <v>3000</v>
      </c>
      <c r="F158" s="60">
        <f t="shared" si="4"/>
        <v>3000</v>
      </c>
    </row>
    <row r="159" spans="2:6" ht="12.75" customHeight="1" x14ac:dyDescent="0.25">
      <c r="B159" s="59">
        <v>0.75</v>
      </c>
      <c r="C159" s="58"/>
      <c r="D159" s="58"/>
      <c r="E159" s="60">
        <f t="shared" si="6"/>
        <v>3000</v>
      </c>
    </row>
    <row r="160" spans="2:6" ht="12.75" customHeight="1" x14ac:dyDescent="0.25">
      <c r="B160" s="59">
        <v>0.77083333333333304</v>
      </c>
      <c r="C160" s="58"/>
      <c r="D160" s="58"/>
      <c r="E160" s="60">
        <f t="shared" si="6"/>
        <v>3000</v>
      </c>
    </row>
    <row r="161" spans="2:5" ht="12.75" customHeight="1" x14ac:dyDescent="0.25">
      <c r="B161" s="59">
        <v>0.79166666666666696</v>
      </c>
      <c r="C161" s="58"/>
      <c r="D161" s="58"/>
      <c r="E161" s="60">
        <f t="shared" si="6"/>
        <v>3000</v>
      </c>
    </row>
    <row r="162" spans="2:5" ht="12.75" customHeight="1" x14ac:dyDescent="0.25">
      <c r="B162" s="59">
        <v>0.8125</v>
      </c>
      <c r="C162" s="58"/>
      <c r="D162" s="58"/>
      <c r="E162" s="60">
        <f t="shared" si="6"/>
        <v>3000</v>
      </c>
    </row>
    <row r="163" spans="2:5" ht="12.75" customHeight="1" x14ac:dyDescent="0.25">
      <c r="B163" s="59">
        <v>0.83333333333333304</v>
      </c>
      <c r="C163" s="58"/>
      <c r="D163" s="58"/>
      <c r="E163" s="60">
        <f t="shared" si="6"/>
        <v>3000</v>
      </c>
    </row>
    <row r="164" spans="2:5" ht="12.75" customHeight="1" x14ac:dyDescent="0.25">
      <c r="B164" s="59">
        <v>0.85416666666666696</v>
      </c>
      <c r="C164" s="58"/>
      <c r="D164" s="58"/>
      <c r="E164" s="60">
        <f t="shared" si="6"/>
        <v>3000</v>
      </c>
    </row>
    <row r="165" spans="2:5" ht="12.75" customHeight="1" x14ac:dyDescent="0.25">
      <c r="B165" s="59">
        <v>0.875</v>
      </c>
      <c r="C165" s="58"/>
      <c r="D165" s="58"/>
    </row>
    <row r="166" spans="2:5" ht="12.75" customHeight="1" x14ac:dyDescent="0.25">
      <c r="B166" s="59">
        <v>0.89583333333333304</v>
      </c>
      <c r="C166" s="58"/>
      <c r="D166" s="58"/>
    </row>
    <row r="167" spans="2:5" ht="12.75" customHeight="1" x14ac:dyDescent="0.25">
      <c r="B167" s="59">
        <v>0.91666666666666696</v>
      </c>
      <c r="C167" s="58"/>
      <c r="D167" s="58"/>
    </row>
    <row r="168" spans="2:5" ht="12.75" customHeight="1" x14ac:dyDescent="0.25">
      <c r="B168" s="59">
        <v>0.9375</v>
      </c>
      <c r="C168" s="58"/>
      <c r="D168" s="58"/>
    </row>
    <row r="169" spans="2:5" ht="12.75" customHeight="1" x14ac:dyDescent="0.25">
      <c r="B169" s="59">
        <v>0.95833333333333304</v>
      </c>
      <c r="C169" s="58"/>
      <c r="D169" s="58"/>
    </row>
    <row r="170" spans="2:5" ht="12.75" customHeight="1" x14ac:dyDescent="0.25">
      <c r="B170" s="59">
        <v>0.97916666666666696</v>
      </c>
      <c r="C170" s="58"/>
      <c r="D170" s="58"/>
    </row>
  </sheetData>
  <mergeCells count="6">
    <mergeCell ref="F54:I54"/>
    <mergeCell ref="A1:G1"/>
    <mergeCell ref="A2:A3"/>
    <mergeCell ref="B2:D2"/>
    <mergeCell ref="E2:G2"/>
    <mergeCell ref="A54:D54"/>
  </mergeCells>
  <pageMargins left="0.74803149606299213" right="0.74803149606299213" top="0.98425196850393704" bottom="0.98425196850393704" header="0.51181102362204722" footer="0.51181102362204722"/>
  <pageSetup paperSize="9" scale="52" fitToHeight="0" orientation="landscape" r:id="rId1"/>
  <headerFooter alignWithMargins="0">
    <oddHeader>&amp;C240-109638444
Rev 1
PEC ESCo Model Load Profiles</oddHeader>
    <oddFooter>&amp;LPEC ESCo model Load Profiles Template&amp;CPage &amp;P of &amp;N&amp;R240-55245206 Rev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="85" zoomScaleNormal="85" workbookViewId="0">
      <selection activeCell="B27" sqref="B27:E27"/>
    </sheetView>
  </sheetViews>
  <sheetFormatPr defaultColWidth="9.109375" defaultRowHeight="13.2" x14ac:dyDescent="0.25"/>
  <cols>
    <col min="1" max="1" width="9.109375" style="2"/>
    <col min="2" max="2" width="24.33203125" style="2" customWidth="1"/>
    <col min="3" max="3" width="10.88671875" style="2" customWidth="1"/>
    <col min="4" max="4" width="21.5546875" style="2" customWidth="1"/>
    <col min="5" max="5" width="26.109375" style="2" customWidth="1"/>
    <col min="6" max="6" width="19" style="2" customWidth="1"/>
    <col min="7" max="7" width="19" style="2" bestFit="1" customWidth="1"/>
    <col min="8" max="16384" width="9.109375" style="2"/>
  </cols>
  <sheetData>
    <row r="1" spans="1:7" x14ac:dyDescent="0.25">
      <c r="A1" s="1"/>
      <c r="B1" s="1"/>
      <c r="C1" s="1"/>
      <c r="D1" s="1"/>
      <c r="E1" s="1"/>
      <c r="F1" s="1"/>
    </row>
    <row r="2" spans="1:7" ht="17.399999999999999" x14ac:dyDescent="0.45">
      <c r="A2" s="1"/>
      <c r="B2" s="73" t="s">
        <v>21</v>
      </c>
      <c r="C2" s="74"/>
      <c r="D2" s="74"/>
      <c r="E2" s="74"/>
      <c r="F2" s="3"/>
      <c r="G2" s="4"/>
    </row>
    <row r="3" spans="1:7" x14ac:dyDescent="0.25">
      <c r="A3" s="1"/>
      <c r="B3" s="1"/>
      <c r="C3" s="1"/>
      <c r="D3" s="1"/>
      <c r="E3" s="1"/>
      <c r="F3" s="1"/>
    </row>
    <row r="4" spans="1:7" ht="14.4" x14ac:dyDescent="0.3">
      <c r="A4" s="1"/>
      <c r="B4" s="75" t="s">
        <v>22</v>
      </c>
      <c r="C4" s="5" t="s">
        <v>23</v>
      </c>
      <c r="D4" s="5" t="s">
        <v>24</v>
      </c>
      <c r="E4" s="6"/>
      <c r="F4" s="7"/>
      <c r="G4" s="8"/>
    </row>
    <row r="5" spans="1:7" ht="14.4" x14ac:dyDescent="0.25">
      <c r="A5" s="1"/>
      <c r="B5" s="76"/>
      <c r="C5" s="9">
        <v>231129</v>
      </c>
      <c r="D5" s="9">
        <f>C5*1000000</f>
        <v>231129000000</v>
      </c>
      <c r="E5" s="6"/>
      <c r="F5" s="10"/>
      <c r="G5" s="11"/>
    </row>
    <row r="6" spans="1:7" x14ac:dyDescent="0.25">
      <c r="A6" s="1"/>
      <c r="B6" s="1"/>
      <c r="C6" s="12"/>
      <c r="D6" s="10"/>
      <c r="E6" s="1"/>
      <c r="F6" s="1"/>
    </row>
    <row r="7" spans="1:7" ht="17.399999999999999" x14ac:dyDescent="0.45">
      <c r="A7" s="1"/>
      <c r="B7" s="73" t="s">
        <v>25</v>
      </c>
      <c r="C7" s="77"/>
      <c r="D7" s="78"/>
      <c r="E7" s="13" t="s">
        <v>26</v>
      </c>
      <c r="F7" s="1"/>
    </row>
    <row r="8" spans="1:7" ht="14.4" x14ac:dyDescent="0.3">
      <c r="A8" s="1"/>
      <c r="B8" s="71" t="s">
        <v>27</v>
      </c>
      <c r="C8" s="14" t="s">
        <v>28</v>
      </c>
      <c r="D8" s="15"/>
      <c r="E8" s="14" t="s">
        <v>29</v>
      </c>
      <c r="F8" s="7"/>
      <c r="G8" s="8"/>
    </row>
    <row r="9" spans="1:7" x14ac:dyDescent="0.25">
      <c r="A9" s="1"/>
      <c r="B9" s="72"/>
      <c r="C9" s="16">
        <v>0.35</v>
      </c>
      <c r="D9" s="17"/>
      <c r="E9" s="16">
        <v>0.35</v>
      </c>
      <c r="F9" s="10"/>
      <c r="G9" s="11"/>
    </row>
    <row r="10" spans="1:7" ht="14.4" x14ac:dyDescent="0.3">
      <c r="A10" s="1"/>
      <c r="B10" s="79" t="s">
        <v>30</v>
      </c>
      <c r="C10" s="18" t="s">
        <v>31</v>
      </c>
      <c r="D10" s="19"/>
      <c r="E10" s="18" t="s">
        <v>31</v>
      </c>
      <c r="F10" s="7"/>
      <c r="G10" s="8"/>
    </row>
    <row r="11" spans="1:7" x14ac:dyDescent="0.25">
      <c r="A11" s="1"/>
      <c r="B11" s="80"/>
      <c r="C11" s="9">
        <v>1.35</v>
      </c>
      <c r="D11" s="20"/>
      <c r="E11" s="9">
        <v>1.35</v>
      </c>
      <c r="F11" s="10"/>
      <c r="G11" s="11"/>
    </row>
    <row r="12" spans="1:7" ht="14.4" x14ac:dyDescent="0.3">
      <c r="A12" s="1"/>
      <c r="B12" s="71" t="s">
        <v>32</v>
      </c>
      <c r="C12" s="14" t="s">
        <v>33</v>
      </c>
      <c r="D12" s="14" t="s">
        <v>34</v>
      </c>
      <c r="E12" s="14" t="s">
        <v>35</v>
      </c>
      <c r="F12" s="7"/>
      <c r="G12" s="8"/>
    </row>
    <row r="13" spans="1:7" x14ac:dyDescent="0.25">
      <c r="A13" s="1"/>
      <c r="B13" s="72"/>
      <c r="C13" s="16">
        <v>233.3</v>
      </c>
      <c r="D13" s="16">
        <f>C13*1000000000</f>
        <v>233300000000</v>
      </c>
      <c r="E13" s="16">
        <f>D13/$D$5</f>
        <v>1.0093930229438972</v>
      </c>
      <c r="F13" s="10"/>
      <c r="G13" s="11"/>
    </row>
    <row r="14" spans="1:7" ht="14.4" x14ac:dyDescent="0.3">
      <c r="A14" s="1"/>
      <c r="B14" s="79" t="s">
        <v>36</v>
      </c>
      <c r="C14" s="18" t="s">
        <v>37</v>
      </c>
      <c r="D14" s="18" t="s">
        <v>38</v>
      </c>
      <c r="E14" s="5" t="s">
        <v>29</v>
      </c>
      <c r="F14" s="7"/>
      <c r="G14" s="8"/>
    </row>
    <row r="15" spans="1:7" x14ac:dyDescent="0.25">
      <c r="A15" s="1"/>
      <c r="B15" s="80"/>
      <c r="C15" s="9">
        <v>1975</v>
      </c>
      <c r="D15" s="9">
        <f>C15*1000000000</f>
        <v>1975000000000</v>
      </c>
      <c r="E15" s="9">
        <f>D15/$D$5</f>
        <v>8.5450116601551507</v>
      </c>
      <c r="F15" s="10"/>
      <c r="G15" s="11"/>
    </row>
    <row r="16" spans="1:7" ht="14.4" x14ac:dyDescent="0.3">
      <c r="A16" s="1"/>
      <c r="B16" s="71" t="s">
        <v>39</v>
      </c>
      <c r="C16" s="21" t="s">
        <v>37</v>
      </c>
      <c r="D16" s="21" t="s">
        <v>38</v>
      </c>
      <c r="E16" s="14" t="s">
        <v>29</v>
      </c>
      <c r="F16" s="7"/>
      <c r="G16" s="8"/>
    </row>
    <row r="17" spans="1:7" x14ac:dyDescent="0.25">
      <c r="A17" s="1"/>
      <c r="B17" s="72"/>
      <c r="C17" s="16">
        <v>954</v>
      </c>
      <c r="D17" s="16">
        <f>C17*1000000000</f>
        <v>954000000000</v>
      </c>
      <c r="E17" s="16">
        <f>D17/$D$5</f>
        <v>4.1275651259686148</v>
      </c>
      <c r="F17" s="10"/>
      <c r="G17" s="11"/>
    </row>
    <row r="18" spans="1:7" ht="14.4" x14ac:dyDescent="0.3">
      <c r="A18" s="1"/>
      <c r="B18" s="79" t="s">
        <v>40</v>
      </c>
      <c r="C18" s="5" t="s">
        <v>41</v>
      </c>
      <c r="D18" s="18" t="s">
        <v>42</v>
      </c>
      <c r="E18" s="5" t="s">
        <v>43</v>
      </c>
      <c r="F18" s="7"/>
      <c r="G18" s="8"/>
    </row>
    <row r="19" spans="1:7" x14ac:dyDescent="0.25">
      <c r="A19" s="1"/>
      <c r="B19" s="80"/>
      <c r="C19" s="9">
        <v>180.8</v>
      </c>
      <c r="D19" s="9">
        <f>C19*1000000000</f>
        <v>180800000000</v>
      </c>
      <c r="E19" s="9">
        <f>D19/$D$5</f>
        <v>0.78224714337015255</v>
      </c>
      <c r="F19" s="10"/>
      <c r="G19" s="11"/>
    </row>
    <row r="20" spans="1:7" ht="14.4" x14ac:dyDescent="0.3">
      <c r="A20" s="1"/>
      <c r="B20" s="71" t="s">
        <v>44</v>
      </c>
      <c r="C20" s="14" t="s">
        <v>41</v>
      </c>
      <c r="D20" s="21" t="s">
        <v>42</v>
      </c>
      <c r="E20" s="14" t="s">
        <v>43</v>
      </c>
      <c r="F20" s="7"/>
      <c r="G20" s="8"/>
    </row>
    <row r="21" spans="1:7" x14ac:dyDescent="0.25">
      <c r="A21" s="1"/>
      <c r="B21" s="72"/>
      <c r="C21" s="16">
        <v>324</v>
      </c>
      <c r="D21" s="16">
        <f>C21*1000000000</f>
        <v>324000000000</v>
      </c>
      <c r="E21" s="16">
        <v>2.35</v>
      </c>
      <c r="F21" s="10"/>
      <c r="G21" s="11"/>
    </row>
    <row r="22" spans="1:7" ht="14.4" x14ac:dyDescent="0.3">
      <c r="A22" s="1"/>
      <c r="B22" s="79" t="s">
        <v>45</v>
      </c>
      <c r="C22" s="18" t="s">
        <v>33</v>
      </c>
      <c r="D22" s="18" t="s">
        <v>38</v>
      </c>
      <c r="E22" s="5" t="s">
        <v>35</v>
      </c>
      <c r="F22" s="7"/>
      <c r="G22" s="8"/>
    </row>
    <row r="23" spans="1:7" x14ac:dyDescent="0.25">
      <c r="A23" s="1"/>
      <c r="B23" s="80"/>
      <c r="C23" s="9">
        <v>34.97</v>
      </c>
      <c r="D23" s="9">
        <f>C23*1000000000000</f>
        <v>34970000000000</v>
      </c>
      <c r="E23" s="9">
        <f>D23/$D$5</f>
        <v>151.30078873702564</v>
      </c>
      <c r="F23" s="10"/>
      <c r="G23" s="11"/>
    </row>
    <row r="24" spans="1:7" ht="14.4" x14ac:dyDescent="0.3">
      <c r="A24" s="1"/>
      <c r="B24" s="71" t="s">
        <v>46</v>
      </c>
      <c r="C24" s="21" t="s">
        <v>33</v>
      </c>
      <c r="D24" s="21" t="s">
        <v>34</v>
      </c>
      <c r="E24" s="14" t="s">
        <v>35</v>
      </c>
      <c r="F24" s="7"/>
      <c r="G24" s="8"/>
    </row>
    <row r="25" spans="1:7" x14ac:dyDescent="0.25">
      <c r="A25" s="1"/>
      <c r="B25" s="72"/>
      <c r="C25" s="16">
        <v>122.4</v>
      </c>
      <c r="D25" s="16">
        <f>C25*1000000000</f>
        <v>122400000000</v>
      </c>
      <c r="E25" s="16">
        <f>D25/$D$5</f>
        <v>0.52957439352050151</v>
      </c>
      <c r="F25" s="10"/>
      <c r="G25" s="11"/>
    </row>
    <row r="26" spans="1:7" x14ac:dyDescent="0.25">
      <c r="A26" s="1"/>
      <c r="B26" s="1"/>
      <c r="C26" s="1"/>
      <c r="D26" s="1"/>
      <c r="E26" s="1"/>
      <c r="F26" s="1"/>
    </row>
    <row r="27" spans="1:7" ht="17.399999999999999" x14ac:dyDescent="0.45">
      <c r="A27" s="1"/>
      <c r="B27" s="81" t="s">
        <v>47</v>
      </c>
      <c r="C27" s="82"/>
      <c r="D27" s="82"/>
      <c r="E27" s="83"/>
      <c r="F27" s="3"/>
      <c r="G27" s="4"/>
    </row>
    <row r="28" spans="1:7" x14ac:dyDescent="0.25">
      <c r="A28" s="1"/>
      <c r="B28" s="1"/>
      <c r="C28" s="1"/>
      <c r="D28" s="1"/>
      <c r="E28" s="1"/>
      <c r="F28" s="1"/>
    </row>
    <row r="29" spans="1:7" x14ac:dyDescent="0.25">
      <c r="A29" s="1"/>
      <c r="B29" s="1"/>
      <c r="C29" s="1"/>
      <c r="D29" s="1"/>
      <c r="E29" s="1"/>
      <c r="F29" s="1"/>
    </row>
    <row r="30" spans="1:7" x14ac:dyDescent="0.25">
      <c r="A30" s="1"/>
      <c r="B30" s="1"/>
      <c r="C30" s="1"/>
      <c r="D30" s="1"/>
      <c r="E30" s="1"/>
      <c r="F30" s="1"/>
    </row>
  </sheetData>
  <mergeCells count="13">
    <mergeCell ref="B27:E27"/>
    <mergeCell ref="B14:B15"/>
    <mergeCell ref="B16:B17"/>
    <mergeCell ref="B18:B19"/>
    <mergeCell ref="B20:B21"/>
    <mergeCell ref="B22:B23"/>
    <mergeCell ref="B24:B25"/>
    <mergeCell ref="B12:B13"/>
    <mergeCell ref="B2:E2"/>
    <mergeCell ref="B4:B5"/>
    <mergeCell ref="B7:D7"/>
    <mergeCell ref="B8:B9"/>
    <mergeCell ref="B10:B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F1A51428C4E43851B28273565F190" ma:contentTypeVersion="4" ma:contentTypeDescription="Create a new document." ma:contentTypeScope="" ma:versionID="0f0b8881596866caca87aae6c2334e1b">
  <xsd:schema xmlns:xsd="http://www.w3.org/2001/XMLSchema" xmlns:xs="http://www.w3.org/2001/XMLSchema" xmlns:p="http://schemas.microsoft.com/office/2006/metadata/properties" xmlns:ns2="2882b675-3eea-4c25-ab88-83de514b5c0b" xmlns:ns3="105f5a3a-5a31-463e-a86a-83c8e9d7c00a" targetNamespace="http://schemas.microsoft.com/office/2006/metadata/properties" ma:root="true" ma:fieldsID="1ec2444b400aa6f627d34f69e72ab4ca" ns2:_="" ns3:_="">
    <xsd:import namespace="2882b675-3eea-4c25-ab88-83de514b5c0b"/>
    <xsd:import namespace="105f5a3a-5a31-463e-a86a-83c8e9d7c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2b675-3eea-4c25-ab88-83de514b5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5a3a-5a31-463e-a86a-83c8e9d7c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544AED-09BA-4AA1-8336-9A8C2B858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2b675-3eea-4c25-ab88-83de514b5c0b"/>
    <ds:schemaRef ds:uri="105f5a3a-5a31-463e-a86a-83c8e9d7c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B37C7E-31B1-4779-BB8D-EDA48D858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C8F1B-404A-4529-A3CC-426DAE12D9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30min Data (Typical Weekday)</vt:lpstr>
      <vt:lpstr>30min Data (Typical Weekend)</vt:lpstr>
      <vt:lpstr>Environmental Impact Factors</vt:lpstr>
    </vt:vector>
  </TitlesOfParts>
  <Manager/>
  <Company>Eskom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Lebogang Kgaladi</dc:creator>
  <cp:keywords/>
  <dc:description/>
  <cp:lastModifiedBy>Pradesh Mewalala</cp:lastModifiedBy>
  <cp:revision/>
  <dcterms:created xsi:type="dcterms:W3CDTF">2010-11-03T11:06:54Z</dcterms:created>
  <dcterms:modified xsi:type="dcterms:W3CDTF">2023-04-12T12:57:51Z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0x010100AC3F1A51428C4E43851B28273565F190</vt:lpwstr>
  </property>
</Properties>
</file>