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wkis\Documents\Working files\Capacity tables\"/>
    </mc:Choice>
  </mc:AlternateContent>
  <xr:revisionPtr revIDLastSave="0" documentId="13_ncr:1_{E15D9597-3F96-4BE8-B69C-94C9BE5720E4}" xr6:coauthVersionLast="47" xr6:coauthVersionMax="47" xr10:uidLastSave="{00000000-0000-0000-0000-000000000000}"/>
  <bookViews>
    <workbookView xWindow="-108" yWindow="-108" windowWidth="23256" windowHeight="12576" xr2:uid="{F3A4EFE7-93F0-406A-AF82-05EA566CC783}"/>
  </bookViews>
  <sheets>
    <sheet name="Capacity Table 01 June 2022" sheetId="1" r:id="rId1"/>
    <sheet name="Commercial Units " sheetId="2" r:id="rId2"/>
    <sheet name="Installed Units" sheetId="3" r:id="rId3"/>
  </sheets>
  <externalReferences>
    <externalReference r:id="rId4"/>
    <externalReference r:id="rId5"/>
  </externalReferences>
  <definedNames>
    <definedName name="Distribution">[1]BD3!$A$1:$BI$4</definedName>
    <definedName name="Electrification">[1]BD15!$A$1:$BI$3</definedName>
    <definedName name="Environmental">[1]BD12!$A$1:$BI$5</definedName>
    <definedName name="Finance">[1]BD10!$A$1:$BI$21</definedName>
    <definedName name="GCS">[1]BD5!$A$1:$BI$9</definedName>
    <definedName name="Generation">[1]BD1!$A$1:$BI$12</definedName>
    <definedName name="Group_Capital">[1]BD7!$A$1:$BI$7</definedName>
    <definedName name="Group_Commercial">[1]BD8!$A$1:$BI$19</definedName>
    <definedName name="HR">[1]BD9!$A$1:$BI$18</definedName>
    <definedName name="IDM">[1]BD6!$A$1:$BI$9</definedName>
    <definedName name="IPP">[1]BD14!$A$1:$BI$5</definedName>
    <definedName name="Primary_Energy">[1]BD4!$A$1:$BI$6</definedName>
    <definedName name="_xlnm.Print_Area" localSheetId="0">'Capacity Table 01 June 2022'!$B$2:$G$91</definedName>
    <definedName name="SAE">[1]BD16!$A$1:$BI$5</definedName>
    <definedName name="Safety">[1]BD13!$A$1:$BI$7</definedName>
    <definedName name="Training_Spend">[1]BD11!$A$1:$BI$3</definedName>
    <definedName name="Transmission">[1]BD2!$A$1:$BI$4</definedName>
    <definedName name="YE">[2]PERIOD!$D$2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3" l="1"/>
  <c r="L42" i="3"/>
  <c r="L41" i="3"/>
  <c r="L40" i="3"/>
  <c r="L39" i="3" s="1"/>
  <c r="L37" i="3"/>
  <c r="L36" i="3"/>
  <c r="L35" i="3"/>
  <c r="L34" i="3"/>
  <c r="L33" i="3"/>
  <c r="L32" i="3" s="1"/>
  <c r="L31" i="3"/>
  <c r="L30" i="3"/>
  <c r="L29" i="3"/>
  <c r="L28" i="3" s="1"/>
  <c r="L27" i="3"/>
  <c r="L26" i="3"/>
  <c r="L25" i="3" s="1"/>
  <c r="L22" i="3"/>
  <c r="L21" i="3" s="1"/>
  <c r="D19" i="3"/>
  <c r="C19" i="3"/>
  <c r="L19" i="3" s="1"/>
  <c r="B19" i="3"/>
  <c r="L18" i="3"/>
  <c r="H17" i="3"/>
  <c r="L17" i="3" s="1"/>
  <c r="L16" i="3"/>
  <c r="L15" i="3"/>
  <c r="L14" i="3"/>
  <c r="L13" i="3"/>
  <c r="L12" i="3"/>
  <c r="L11" i="3"/>
  <c r="L10" i="3"/>
  <c r="L9" i="3"/>
  <c r="L8" i="3"/>
  <c r="L7" i="3"/>
  <c r="L6" i="3"/>
  <c r="L5" i="3"/>
  <c r="P59" i="2"/>
  <c r="O59" i="2"/>
  <c r="P56" i="2"/>
  <c r="P57" i="2" s="1"/>
  <c r="O56" i="2"/>
  <c r="O57" i="2" s="1"/>
  <c r="P55" i="2"/>
  <c r="O55" i="2"/>
  <c r="P47" i="2"/>
  <c r="O47" i="2"/>
  <c r="P41" i="2"/>
  <c r="O41" i="2"/>
  <c r="P38" i="2"/>
  <c r="O38" i="2"/>
  <c r="P36" i="2"/>
  <c r="O36" i="2"/>
  <c r="P32" i="2"/>
  <c r="O32" i="2"/>
  <c r="P22" i="2"/>
  <c r="O22" i="2"/>
  <c r="H17" i="2"/>
  <c r="O11" i="2"/>
  <c r="P8" i="2"/>
  <c r="O8" i="2"/>
  <c r="L4" i="3" l="1"/>
  <c r="L24" i="3"/>
  <c r="L4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Surasha Sowki Naiker</author>
  </authors>
  <commentList>
    <comment ref="L38" authorId="0" shapeId="0" xr:uid="{997A61FD-2467-45C7-9A94-162E8CEEB49B}">
      <text>
        <r>
          <rPr>
            <b/>
            <sz val="9"/>
            <color indexed="81"/>
            <rFont val="Tahoma"/>
            <family val="2"/>
          </rPr>
          <t>Surasha Sowki Naiker:</t>
        </r>
        <r>
          <rPr>
            <sz val="9"/>
            <color indexed="81"/>
            <rFont val="Tahoma"/>
            <family val="2"/>
          </rPr>
          <t xml:space="preserve">
Commissioning letter specifies 100MW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Surasha Sowki Naiker</author>
    <author>Eskom</author>
    <author>Lebohang Kubayi</author>
    <author>Andries Johannes Oosthuizen</author>
    <author>Danet De Bruyn</author>
    <author>Nomakhosi Sekane</author>
    <author>Ellina Nomakhosi</author>
    <author>Nomakhosi</author>
    <author>tc={267E8CD4-A4DB-42A6-8F93-9ABD87D9459B}</author>
    <author>tc={D1B385BD-4E64-49D4-8AD2-0CAC8DC674F1}</author>
    <author>tc={2C104ED3-1256-43F3-9652-69087CAA8089}</author>
  </authors>
  <commentList>
    <comment ref="D7" authorId="0" shapeId="0" xr:uid="{1EA8EFAB-6C77-4BBC-BCCC-9C53A5347A8A}">
      <text>
        <r>
          <rPr>
            <sz val="9"/>
            <color indexed="81"/>
            <rFont val="Tahoma"/>
            <family val="2"/>
          </rPr>
          <t>Extended Inoperability and the unit was removed from the installed base from December 2017 (600MW)</t>
        </r>
      </text>
    </comment>
    <comment ref="B14" authorId="1" shapeId="0" xr:uid="{005A45F2-ED7A-4E1D-81ED-F0D18E569D94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Reduced from 396MW 1 Jul 2019</t>
        </r>
      </text>
    </comment>
    <comment ref="C14" authorId="1" shapeId="0" xr:uid="{C01E3B9E-D895-48F1-9AF5-924AB627907E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Reduced from 400MW 1 Jul 2019</t>
        </r>
      </text>
    </comment>
    <comment ref="D14" authorId="1" shapeId="0" xr:uid="{57C06264-99A4-433D-AD4D-6F5C332DBD1A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Reduced from 400MW 1 Jul 2019</t>
        </r>
      </text>
    </comment>
    <comment ref="E14" authorId="1" shapeId="0" xr:uid="{32AA2099-B286-41CB-B37C-E80B003315CD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Reduced from 396MW 1 Jul 2019</t>
        </r>
      </text>
    </comment>
    <comment ref="G14" authorId="1" shapeId="0" xr:uid="{DF82F3C5-3F9E-43A7-91B9-796AE2684226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Reduced from 390MW 1 Jul 2019</t>
        </r>
      </text>
    </comment>
    <comment ref="E15" authorId="1" shapeId="0" xr:uid="{E004A43F-C160-4457-B525-1A3D10F0871D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Derated by 10MW untill 31 May 2011</t>
        </r>
      </text>
    </comment>
    <comment ref="C16" authorId="1" shapeId="0" xr:uid="{F251A92C-4AD8-4057-9EEB-0A12EB7390CB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Commercial 31 Mar 09</t>
        </r>
      </text>
    </comment>
    <comment ref="E16" authorId="2" shapeId="0" xr:uid="{59653A27-2E59-4BA6-8013-5083B0802C8E}">
      <text>
        <r>
          <rPr>
            <b/>
            <sz val="9"/>
            <color indexed="81"/>
            <rFont val="Tahoma"/>
            <family val="2"/>
          </rPr>
          <t>Lebohang Kubayi:</t>
        </r>
        <r>
          <rPr>
            <sz val="9"/>
            <color indexed="81"/>
            <rFont val="Tahoma"/>
            <family val="2"/>
          </rPr>
          <t xml:space="preserve">
Removed from Installed base on 01 April 2018</t>
        </r>
      </text>
    </comment>
    <comment ref="F16" authorId="3" shapeId="0" xr:uid="{11F72DF3-C02F-479C-B1B2-B451AD47E8CF}">
      <text>
        <r>
          <rPr>
            <b/>
            <sz val="8"/>
            <color indexed="81"/>
            <rFont val="Tahoma"/>
            <family val="2"/>
          </rPr>
          <t>Andries Johannes Oosthuizen:</t>
        </r>
        <r>
          <rPr>
            <sz val="8"/>
            <color indexed="81"/>
            <rFont val="Tahoma"/>
            <family val="2"/>
          </rPr>
          <t xml:space="preserve">
Commercial 18 July 2011;
Uprated by 30MW on 10 April 2013
Removed from Installed base on 01 April 2018</t>
        </r>
      </text>
    </comment>
    <comment ref="G16" authorId="4" shapeId="0" xr:uid="{E966D735-8246-4F9B-8C91-3F2CA5E82425}">
      <text>
        <r>
          <rPr>
            <b/>
            <sz val="8"/>
            <color indexed="81"/>
            <rFont val="Tahoma"/>
            <family val="2"/>
          </rPr>
          <t>Danet De Bruyn:</t>
        </r>
        <r>
          <rPr>
            <sz val="8"/>
            <color indexed="81"/>
            <rFont val="Tahoma"/>
            <family val="2"/>
          </rPr>
          <t xml:space="preserve">
Derated by 10 (31Mar11)
Removed from Installed base on 01 April 2018</t>
        </r>
      </text>
    </comment>
    <comment ref="C17" authorId="5" shapeId="0" xr:uid="{25659A4C-DC89-4BA6-A227-B295335298A2}">
      <text>
        <r>
          <rPr>
            <b/>
            <sz val="9"/>
            <color indexed="81"/>
            <rFont val="Tahoma"/>
            <family val="2"/>
          </rPr>
          <t>Nomakhosi Sekane:</t>
        </r>
        <r>
          <rPr>
            <sz val="9"/>
            <color indexed="81"/>
            <rFont val="Tahoma"/>
            <family val="2"/>
          </rPr>
          <t xml:space="preserve">
Derated by 30 MW on 01 Oct 2013</t>
        </r>
      </text>
    </comment>
    <comment ref="D17" authorId="5" shapeId="0" xr:uid="{152B52BB-3AB4-4CA3-830A-8F3B1C9DBDF6}">
      <text>
        <r>
          <rPr>
            <b/>
            <sz val="9"/>
            <color indexed="81"/>
            <rFont val="Tahoma"/>
            <family val="2"/>
          </rPr>
          <t>Nomakhosi Sekane:</t>
        </r>
        <r>
          <rPr>
            <sz val="9"/>
            <color indexed="81"/>
            <rFont val="Tahoma"/>
            <family val="2"/>
          </rPr>
          <t xml:space="preserve">
Derated by 5 MW on 01 Sept 2013
Removed from installed base in June 2017 (195MW)</t>
        </r>
      </text>
    </comment>
    <comment ref="F17" authorId="0" shapeId="0" xr:uid="{7D4F9487-E35E-4F3F-904E-C336F504FD49}">
      <text>
        <r>
          <rPr>
            <b/>
            <sz val="9"/>
            <color indexed="81"/>
            <rFont val="Tahoma"/>
            <family val="2"/>
          </rPr>
          <t>Surasha Sowki Naiker:</t>
        </r>
        <r>
          <rPr>
            <sz val="9"/>
            <color indexed="81"/>
            <rFont val="Tahoma"/>
            <family val="2"/>
          </rPr>
          <t xml:space="preserve">
Permanent derating of 9MW from 01 December 2021</t>
        </r>
      </text>
    </comment>
    <comment ref="H17" authorId="1" shapeId="0" xr:uid="{75F3C498-2E12-4D43-8286-FE49CF9875E3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Derated 30MW till 31 July 2012,  Derating extended from 01 Jul 2013 and unit derated further by 2 MW
Unit rerated to 200MW on 01 April 2019
Unit derated by 33MW from 01 Dec 2021 until 31 March 2024</t>
        </r>
      </text>
    </comment>
    <comment ref="J17" authorId="0" shapeId="0" xr:uid="{7F8C9716-6E78-41D3-86E2-528798BD18BB}">
      <text>
        <r>
          <rPr>
            <b/>
            <sz val="9"/>
            <color indexed="81"/>
            <rFont val="Tahoma"/>
            <family val="2"/>
          </rPr>
          <t>Surasha Sowki Naiker:</t>
        </r>
        <r>
          <rPr>
            <sz val="9"/>
            <color indexed="81"/>
            <rFont val="Tahoma"/>
            <family val="2"/>
          </rPr>
          <t xml:space="preserve">
185MW taken off the nominal capacity as at 01 October 2018</t>
        </r>
      </text>
    </comment>
    <comment ref="K17" authorId="1" shapeId="0" xr:uid="{75FD8737-6BA5-4101-BE4C-AA40D249640C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Derated by 5MW untill 2018
changed back to 200MW on 01 April 2021</t>
        </r>
      </text>
    </comment>
    <comment ref="B18" authorId="6" shapeId="0" xr:uid="{F684FBD3-1555-4750-B69B-D27D8D70A459}">
      <text>
        <r>
          <rPr>
            <b/>
            <sz val="8"/>
            <color indexed="81"/>
            <rFont val="Tahoma"/>
            <family val="2"/>
          </rPr>
          <t>Ellina Nomakhosi:</t>
        </r>
        <r>
          <rPr>
            <sz val="8"/>
            <color indexed="81"/>
            <rFont val="Tahoma"/>
            <family val="2"/>
          </rPr>
          <t xml:space="preserve">
Went commercial on 01 March 2013
Removed from Installed base on 01 April 2018</t>
        </r>
      </text>
    </comment>
    <comment ref="C18" authorId="6" shapeId="0" xr:uid="{B8DA8D90-D576-47FD-84BC-9B0CD57E23FC}">
      <text>
        <r>
          <rPr>
            <b/>
            <sz val="8"/>
            <color indexed="81"/>
            <rFont val="Tahoma"/>
            <family val="2"/>
          </rPr>
          <t>Ellina Nomakhosi:</t>
        </r>
        <r>
          <rPr>
            <sz val="8"/>
            <color indexed="81"/>
            <rFont val="Tahoma"/>
            <family val="2"/>
          </rPr>
          <t xml:space="preserve">
U2 went commercial on 14 March 2013
Removed from Installed base on 01 September 2018</t>
        </r>
      </text>
    </comment>
    <comment ref="D18" authorId="5" shapeId="0" xr:uid="{0A63C1E3-F1BD-46BD-B670-9B0D8182AF14}">
      <text>
        <r>
          <rPr>
            <b/>
            <sz val="9"/>
            <color indexed="81"/>
            <rFont val="Tahoma"/>
            <family val="2"/>
          </rPr>
          <t>Nomakhosi Sekane:</t>
        </r>
        <r>
          <rPr>
            <sz val="9"/>
            <color indexed="81"/>
            <rFont val="Tahoma"/>
            <family val="2"/>
          </rPr>
          <t xml:space="preserve">
U3 commercial on 01 Oct 2013
Removed from Installed Base 01 September 2018</t>
        </r>
      </text>
    </comment>
    <comment ref="E18" authorId="6" shapeId="0" xr:uid="{2EA70A04-6FC5-48D7-90CC-2AF152FCF26A}">
      <text>
        <r>
          <rPr>
            <b/>
            <sz val="8"/>
            <color indexed="81"/>
            <rFont val="Tahoma"/>
            <family val="2"/>
          </rPr>
          <t>Ellina Nomakhosi:</t>
        </r>
        <r>
          <rPr>
            <sz val="8"/>
            <color indexed="81"/>
            <rFont val="Tahoma"/>
            <family val="2"/>
          </rPr>
          <t xml:space="preserve">
U4 went commercial on 01 Jan 2012</t>
        </r>
      </text>
    </comment>
    <comment ref="F18" authorId="6" shapeId="0" xr:uid="{F9FD313D-9FD1-42B1-A1EE-75D485F44734}">
      <text>
        <r>
          <rPr>
            <b/>
            <sz val="8"/>
            <color indexed="81"/>
            <rFont val="Tahoma"/>
            <family val="2"/>
          </rPr>
          <t>Ellina Nomakhosi:</t>
        </r>
        <r>
          <rPr>
            <sz val="8"/>
            <color indexed="81"/>
            <rFont val="Tahoma"/>
            <family val="2"/>
          </rPr>
          <t xml:space="preserve">
U5 went commercial on 03 Feb 2012</t>
        </r>
      </text>
    </comment>
    <comment ref="G18" authorId="7" shapeId="0" xr:uid="{088313B5-ACBE-48E0-9EFA-2977DA51D363}">
      <text>
        <r>
          <rPr>
            <b/>
            <sz val="8"/>
            <color indexed="81"/>
            <rFont val="Tahoma"/>
            <family val="2"/>
          </rPr>
          <t>Nomakhosi:</t>
        </r>
        <r>
          <rPr>
            <sz val="8"/>
            <color indexed="81"/>
            <rFont val="Tahoma"/>
            <family val="2"/>
          </rPr>
          <t xml:space="preserve">
U6 went commercial on 05 March 2012
Removed from Installed base on 01 April 2018</t>
        </r>
      </text>
    </comment>
    <comment ref="H18" authorId="1" shapeId="0" xr:uid="{9A417C3B-302F-42A7-8931-67E2DE688213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Commercial date 12 July 2010</t>
        </r>
      </text>
    </comment>
    <comment ref="I18" authorId="1" shapeId="0" xr:uid="{826B8A1B-2C1F-4DA3-9B23-1BD1E2CF6A4C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Commercial 31 March 09 and rated  
Back to 114 MW rating on 01 June 2012
Removed from Installed Base 01 August 2018</t>
        </r>
      </text>
    </comment>
    <comment ref="J18" authorId="1" shapeId="0" xr:uid="{9A879E98-886B-417E-9B5D-71849A21F8AD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Derated unit from 114 to 85MW, Uprated to 114MW SO on 21 Aug 2013</t>
        </r>
      </text>
    </comment>
    <comment ref="B19" authorId="8" shapeId="0" xr:uid="{267E8CD4-A4DB-42A6-8F93-9ABD87D9459B}">
      <text>
        <t>[Threaded comment]
Your version of Excel allows you to read this threaded comment; however, any edits to it will get removed if the file is opened in a newer version of Excel. Learn more: https://go.microsoft.com/fwlink/?linkid=870924
Comment:
    Unit derated by 70MW from 01 April 2022</t>
      </text>
    </comment>
    <comment ref="C19" authorId="9" shapeId="0" xr:uid="{D1B385BD-4E64-49D4-8AD2-0CAC8DC674F1}">
      <text>
        <t>[Threaded comment]
Your version of Excel allows you to read this threaded comment; however, any edits to it will get removed if the file is opened in a newer version of Excel. Learn more: https://go.microsoft.com/fwlink/?linkid=870924
Comment:
    Unit derated by 70MW from 01 April 2022</t>
      </text>
    </comment>
    <comment ref="D19" authorId="10" shapeId="0" xr:uid="{2C104ED3-1256-43F3-9652-69087CAA8089}">
      <text>
        <t>[Threaded comment]
Your version of Excel allows you to read this threaded comment; however, any edits to it will get removed if the file is opened in a newer version of Excel. Learn more: https://go.microsoft.com/fwlink/?linkid=870924
Comment:
    Unit derated by 70MW from 01 April 2022</t>
      </text>
    </comment>
    <comment ref="F36" authorId="1" shapeId="0" xr:uid="{8C44C4CC-3790-4295-A6C5-23268574ABF5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Changed from 148 to 147 as per A Oosthuizen on 5 Mar 09</t>
        </r>
      </text>
    </comment>
    <comment ref="G36" authorId="1" shapeId="0" xr:uid="{3D369F3F-5526-42A8-BC72-51003139B165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Changed from 148 to 147 as per A Oosthuizen on 5 Mar 09</t>
        </r>
      </text>
    </comment>
    <comment ref="H36" authorId="1" shapeId="0" xr:uid="{DB3A6BD3-5A5E-4AD0-BE82-82F9CFE8F88B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Commercial 23 march</t>
        </r>
      </text>
    </comment>
    <comment ref="I36" authorId="1" shapeId="0" xr:uid="{5736D08E-FDA5-4083-89F0-38A6C292FF69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Commercial 27 March</t>
        </r>
      </text>
    </comment>
    <comment ref="J36" authorId="1" shapeId="0" xr:uid="{97152FB2-0A9D-4748-BEF5-4EC32650F67B}">
      <text>
        <r>
          <rPr>
            <b/>
            <sz val="8"/>
            <color indexed="81"/>
            <rFont val="Tahoma"/>
            <family val="2"/>
          </rPr>
          <t>Eskom:</t>
        </r>
        <r>
          <rPr>
            <sz val="8"/>
            <color indexed="81"/>
            <rFont val="Tahoma"/>
            <family val="2"/>
          </rPr>
          <t xml:space="preserve">
Commercial 31 mar 09</t>
        </r>
      </text>
    </comment>
    <comment ref="L38" authorId="0" shapeId="0" xr:uid="{89B706E7-35C9-4401-9581-38DCCBD4D264}">
      <text>
        <r>
          <rPr>
            <b/>
            <sz val="9"/>
            <color indexed="81"/>
            <rFont val="Tahoma"/>
            <family val="2"/>
          </rPr>
          <t>Surasha Sowki Naiker:</t>
        </r>
        <r>
          <rPr>
            <sz val="9"/>
            <color indexed="81"/>
            <rFont val="Tahoma"/>
            <family val="2"/>
          </rPr>
          <t xml:space="preserve">
Commissioning letter specifies 100MW</t>
        </r>
      </text>
    </comment>
  </commentList>
</comments>
</file>

<file path=xl/sharedStrings.xml><?xml version="1.0" encoding="utf-8"?>
<sst xmlns="http://schemas.openxmlformats.org/spreadsheetml/2006/main" count="330" uniqueCount="249">
  <si>
    <t>Power station capacities as at 01 June 2022</t>
  </si>
  <si>
    <t>The difference between installed and nominal capacity reflects auxiliary power consumption and reduced capacity caused by the age of plant.</t>
  </si>
  <si>
    <t>Name of station</t>
  </si>
  <si>
    <t>Location</t>
  </si>
  <si>
    <t>Years commissioned - 
first to last unit</t>
  </si>
  <si>
    <t>Number and installed capacity of generator sets
MW</t>
  </si>
  <si>
    <t>Total installed capacity
MW</t>
  </si>
  <si>
    <t>Total nominal capacity
MW</t>
  </si>
  <si>
    <t>Generation Group power stations</t>
  </si>
  <si>
    <t>Base-load stations</t>
  </si>
  <si>
    <t>Coal-fired (15)</t>
  </si>
  <si>
    <r>
      <t xml:space="preserve">Arnot </t>
    </r>
    <r>
      <rPr>
        <vertAlign val="superscript"/>
        <sz val="11"/>
        <rFont val="Gill Sans MT"/>
        <family val="2"/>
      </rPr>
      <t xml:space="preserve"> 2</t>
    </r>
  </si>
  <si>
    <t>Middelburg</t>
  </si>
  <si>
    <t>Sep 1971 to Aug 1975</t>
  </si>
  <si>
    <t>6x370</t>
  </si>
  <si>
    <r>
      <t>Camden</t>
    </r>
    <r>
      <rPr>
        <vertAlign val="superscript"/>
        <sz val="11"/>
        <rFont val="Gill Sans MT"/>
        <family val="2"/>
      </rPr>
      <t xml:space="preserve"> 1, 2</t>
    </r>
  </si>
  <si>
    <t>Ermelo</t>
  </si>
  <si>
    <t>Mar 2005 to Jun 2008</t>
  </si>
  <si>
    <t>3x200; 1x196; 2x195; 1x190; 1x185</t>
  </si>
  <si>
    <r>
      <t xml:space="preserve">Duvha </t>
    </r>
    <r>
      <rPr>
        <vertAlign val="superscript"/>
        <sz val="11"/>
        <rFont val="Gill Sans MT"/>
        <family val="2"/>
      </rPr>
      <t>8</t>
    </r>
  </si>
  <si>
    <t>Emalahleni</t>
  </si>
  <si>
    <t>Aug 1980 to Feb 1984</t>
  </si>
  <si>
    <t>5x600</t>
  </si>
  <si>
    <r>
      <t>Grootvlei</t>
    </r>
    <r>
      <rPr>
        <vertAlign val="superscript"/>
        <sz val="11"/>
        <rFont val="Gill Sans MT"/>
        <family val="2"/>
      </rPr>
      <t>1,7</t>
    </r>
  </si>
  <si>
    <t>Balfour</t>
  </si>
  <si>
    <t>Apr 2008 to Mar 2011</t>
  </si>
  <si>
    <t>4x200; 2x190</t>
  </si>
  <si>
    <r>
      <t>Hendrina</t>
    </r>
    <r>
      <rPr>
        <vertAlign val="superscript"/>
        <sz val="11"/>
        <rFont val="Gill Sans MT"/>
        <family val="2"/>
      </rPr>
      <t xml:space="preserve"> 2,6,7</t>
    </r>
  </si>
  <si>
    <t>May 1970 to Dec 1976</t>
  </si>
  <si>
    <t>5x200; 1x195; 1x191; 1x170; 1x 167</t>
  </si>
  <si>
    <r>
      <t>Kendal</t>
    </r>
    <r>
      <rPr>
        <vertAlign val="superscript"/>
        <sz val="11"/>
        <rFont val="Gill Sans MT"/>
        <family val="2"/>
      </rPr>
      <t xml:space="preserve"> 3</t>
    </r>
  </si>
  <si>
    <t>Oct 1988 to Dec 1992</t>
  </si>
  <si>
    <t>6x686</t>
  </si>
  <si>
    <r>
      <t>Komati</t>
    </r>
    <r>
      <rPr>
        <vertAlign val="superscript"/>
        <sz val="11"/>
        <rFont val="Gill Sans MT"/>
        <family val="2"/>
      </rPr>
      <t xml:space="preserve"> 1,7</t>
    </r>
  </si>
  <si>
    <t>Mar 2009 to Oct 2013</t>
  </si>
  <si>
    <t>4x100; 4x125; 1x90</t>
  </si>
  <si>
    <t>Kriel</t>
  </si>
  <si>
    <t>Bethal</t>
  </si>
  <si>
    <t>May 1976 to Mar 1979</t>
  </si>
  <si>
    <t>3x430; 3x500</t>
  </si>
  <si>
    <t>Lethabo</t>
  </si>
  <si>
    <t>Vereeniging</t>
  </si>
  <si>
    <t>Dec 1985 to Dec 1990</t>
  </si>
  <si>
    <t>6x618</t>
  </si>
  <si>
    <r>
      <t>Majuba</t>
    </r>
    <r>
      <rPr>
        <vertAlign val="superscript"/>
        <sz val="11"/>
        <rFont val="Gill Sans MT"/>
        <family val="2"/>
      </rPr>
      <t xml:space="preserve"> 2,3</t>
    </r>
  </si>
  <si>
    <t>Volksrust</t>
  </si>
  <si>
    <t>Apr 1996 to Apr 2001</t>
  </si>
  <si>
    <t>3x657; 3x713</t>
  </si>
  <si>
    <r>
      <t>Matimba</t>
    </r>
    <r>
      <rPr>
        <vertAlign val="superscript"/>
        <sz val="11"/>
        <rFont val="Gill Sans MT"/>
        <family val="2"/>
      </rPr>
      <t xml:space="preserve"> 3</t>
    </r>
  </si>
  <si>
    <t>Lephalale</t>
  </si>
  <si>
    <t>Dec 1987 to Oct 1991</t>
  </si>
  <si>
    <t>6x665</t>
  </si>
  <si>
    <t>Matla</t>
  </si>
  <si>
    <t>Sep 1979 to Jul 1983</t>
  </si>
  <si>
    <t>6x600</t>
  </si>
  <si>
    <t>Tutuka</t>
  </si>
  <si>
    <t>Standerton</t>
  </si>
  <si>
    <t>Jun 1985 to Jun 1990</t>
  </si>
  <si>
    <t>6x609</t>
  </si>
  <si>
    <r>
      <t>Kusile</t>
    </r>
    <r>
      <rPr>
        <i/>
        <vertAlign val="superscript"/>
        <sz val="11"/>
        <rFont val="Gill Sans MT"/>
        <family val="2"/>
      </rPr>
      <t>3</t>
    </r>
  </si>
  <si>
    <t>Ogies</t>
  </si>
  <si>
    <t>Aug 2017 to</t>
  </si>
  <si>
    <r>
      <t>Medupi</t>
    </r>
    <r>
      <rPr>
        <vertAlign val="superscript"/>
        <sz val="11"/>
        <rFont val="Gill Sans MT"/>
        <family val="2"/>
      </rPr>
      <t>3</t>
    </r>
  </si>
  <si>
    <t>Aug 2015 to Aug 2022</t>
  </si>
  <si>
    <t>6x794</t>
  </si>
  <si>
    <t>Nuclear (1)</t>
  </si>
  <si>
    <t>Koeberg</t>
  </si>
  <si>
    <t>Cape Town</t>
  </si>
  <si>
    <t>Jul 1984 to Nov 1985</t>
  </si>
  <si>
    <t>1x964; 1x970</t>
  </si>
  <si>
    <t>Peaking stations</t>
  </si>
  <si>
    <r>
      <t>Gas/liquid fuel turbine stations</t>
    </r>
    <r>
      <rPr>
        <sz val="11"/>
        <rFont val="Gill Sans MT"/>
        <family val="2"/>
      </rPr>
      <t xml:space="preserve"> </t>
    </r>
    <r>
      <rPr>
        <b/>
        <sz val="11"/>
        <rFont val="Gill Sans MT"/>
        <family val="2"/>
      </rPr>
      <t>(4)</t>
    </r>
  </si>
  <si>
    <t>Acacia</t>
  </si>
  <si>
    <t>May 1976 to Jul 1976</t>
  </si>
  <si>
    <t>3x57</t>
  </si>
  <si>
    <t>Ankerlig</t>
  </si>
  <si>
    <t>Atlantis</t>
  </si>
  <si>
    <t>Mar 2007 to Mar 2009</t>
  </si>
  <si>
    <t>4x149.2; 5x148.3</t>
  </si>
  <si>
    <t>Gourikwa</t>
  </si>
  <si>
    <t>Mossel Bay</t>
  </si>
  <si>
    <t>Jul 2007 to Nov 2008</t>
  </si>
  <si>
    <t>5x149.2</t>
  </si>
  <si>
    <t>Port Rex</t>
  </si>
  <si>
    <t>East London</t>
  </si>
  <si>
    <t>Sep 1976 to Oct 1976</t>
  </si>
  <si>
    <r>
      <t>Pumped storage schemes</t>
    </r>
    <r>
      <rPr>
        <b/>
        <vertAlign val="superscript"/>
        <sz val="11"/>
        <rFont val="Gill Sans MT"/>
        <family val="2"/>
      </rPr>
      <t xml:space="preserve"> </t>
    </r>
    <r>
      <rPr>
        <b/>
        <sz val="11"/>
        <rFont val="Gill Sans MT"/>
        <family val="2"/>
      </rPr>
      <t>(3)</t>
    </r>
    <r>
      <rPr>
        <b/>
        <vertAlign val="superscript"/>
        <sz val="11"/>
        <rFont val="Gill Sans MT"/>
        <family val="2"/>
      </rPr>
      <t xml:space="preserve"> 4</t>
    </r>
  </si>
  <si>
    <t>Drakensberg</t>
  </si>
  <si>
    <t>Bergville</t>
  </si>
  <si>
    <t>Jun 1981 to Apr 1982</t>
  </si>
  <si>
    <t>4x250</t>
  </si>
  <si>
    <t>Palmiet</t>
  </si>
  <si>
    <t>Grabouw</t>
  </si>
  <si>
    <t>Apr 1988 to May 1988</t>
  </si>
  <si>
    <t>2x200</t>
  </si>
  <si>
    <t>Ingula</t>
  </si>
  <si>
    <t>Ladysmith</t>
  </si>
  <si>
    <t>June 2016 to Feb 2017</t>
  </si>
  <si>
    <t>4x333</t>
  </si>
  <si>
    <r>
      <t xml:space="preserve">Hydroelectric stations (2) </t>
    </r>
    <r>
      <rPr>
        <b/>
        <vertAlign val="superscript"/>
        <sz val="11"/>
        <rFont val="Gill Sans MT"/>
        <family val="2"/>
      </rPr>
      <t>5</t>
    </r>
  </si>
  <si>
    <t xml:space="preserve">Gariep </t>
  </si>
  <si>
    <t>Norvalspont</t>
  </si>
  <si>
    <t>Sep 1971 to Mar 1976</t>
  </si>
  <si>
    <t>4x90</t>
  </si>
  <si>
    <t xml:space="preserve">Vanderkloof </t>
  </si>
  <si>
    <t>Petrusville</t>
  </si>
  <si>
    <t>Jan 1977 to Feb 1977</t>
  </si>
  <si>
    <t>2x120</t>
  </si>
  <si>
    <t>Renewables power stations</t>
  </si>
  <si>
    <t>Wind energy (1)</t>
  </si>
  <si>
    <r>
      <t>Sere</t>
    </r>
    <r>
      <rPr>
        <vertAlign val="superscript"/>
        <sz val="11"/>
        <rFont val="Gill Sans MT"/>
        <family val="2"/>
      </rPr>
      <t>9</t>
    </r>
  </si>
  <si>
    <t>Vredenburg</t>
  </si>
  <si>
    <t>Mar 2015</t>
  </si>
  <si>
    <t>46x2.3</t>
  </si>
  <si>
    <t>Other hydroelectric stations (4)</t>
  </si>
  <si>
    <r>
      <t>Mbashe</t>
    </r>
    <r>
      <rPr>
        <vertAlign val="superscript"/>
        <sz val="11"/>
        <rFont val="Gill Sans MT"/>
        <family val="2"/>
      </rPr>
      <t>9</t>
    </r>
  </si>
  <si>
    <t>Mbashe River</t>
  </si>
  <si>
    <t>3x14</t>
  </si>
  <si>
    <r>
      <t>First Falls</t>
    </r>
    <r>
      <rPr>
        <vertAlign val="superscript"/>
        <sz val="11"/>
        <rFont val="Gill Sans MT"/>
        <family val="2"/>
      </rPr>
      <t>9</t>
    </r>
  </si>
  <si>
    <t>Umtata River</t>
  </si>
  <si>
    <t>2x3</t>
  </si>
  <si>
    <r>
      <t>Ncora</t>
    </r>
    <r>
      <rPr>
        <vertAlign val="superscript"/>
        <sz val="11"/>
        <rFont val="Gill Sans MT"/>
        <family val="2"/>
      </rPr>
      <t>9</t>
    </r>
  </si>
  <si>
    <t>Ncora River</t>
  </si>
  <si>
    <t>2x0.4; 1x1.6</t>
  </si>
  <si>
    <r>
      <t>Second Falls</t>
    </r>
    <r>
      <rPr>
        <vertAlign val="superscript"/>
        <sz val="11"/>
        <rFont val="Gill Sans MT"/>
        <family val="2"/>
      </rPr>
      <t>9</t>
    </r>
  </si>
  <si>
    <t>2x5.5</t>
  </si>
  <si>
    <t>Total Renewables power station capacities (5)</t>
  </si>
  <si>
    <t>Solar energy</t>
  </si>
  <si>
    <t>Concentrating solar power</t>
  </si>
  <si>
    <t>Upington</t>
  </si>
  <si>
    <t>Under construction</t>
  </si>
  <si>
    <t>─</t>
  </si>
  <si>
    <t>Total Generation power station capacities (30)</t>
  </si>
  <si>
    <t xml:space="preserve">Nominal capacity </t>
  </si>
  <si>
    <t>Total Generation power station capacities (30) less wind and other hydros</t>
  </si>
  <si>
    <t>IPP capacity</t>
  </si>
  <si>
    <t>Hydroelectric energy</t>
  </si>
  <si>
    <t>Wind energy</t>
  </si>
  <si>
    <t>Gas/liquid fuel energy</t>
  </si>
  <si>
    <t>Total nominal capacity available to the grid - Eskom and IPPs</t>
  </si>
  <si>
    <t xml:space="preserve">1.   Former moth-balled power stations that have been returned to service.  The original commissioning dates were: </t>
  </si>
  <si>
    <t>Komati was originally commissioned between Nov 1961 and Mar 1966.</t>
  </si>
  <si>
    <t>Camden was originally commissioned between Aug 1967 and Sep 1969.</t>
  </si>
  <si>
    <t>Grootvlei was originally commissioned between Jun 1969 and Nov 1977.</t>
  </si>
  <si>
    <t>2.   Due to technical constraints, some coal-fired units at these stations have been de-rated.</t>
  </si>
  <si>
    <t>3.   Dry-cooled unit specifications based on design back-pressure and ambient air temperature.</t>
  </si>
  <si>
    <t>4.   Pumped storage facilities are net users of electricity.  Water is pumped during off-peak periods so that electricity can be generated during peak periods.</t>
  </si>
  <si>
    <t xml:space="preserve">6.   Hendrina unit 3 is under extended inoperability </t>
  </si>
  <si>
    <t>7.  Due to financial constraints, some units at these stations have been placed in reserve storage and their capacity removed from the nominal base.</t>
  </si>
  <si>
    <t>8.  Duvha Unit 3 Recovery Project has been cancelled</t>
  </si>
  <si>
    <t xml:space="preserve">9. Transferred to the Generation Division from 1 March 2021 but are not currently considered for Technical KPI calculations. </t>
  </si>
  <si>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</si>
  <si>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</si>
  <si>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</si>
  <si>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</si>
  <si>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</si>
  <si>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</si>
  <si>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</si>
  <si>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</si>
  <si>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</si>
  <si>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</si>
  <si>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Total Capacity</t>
  </si>
  <si>
    <r>
      <t xml:space="preserve">CahoraBassa </t>
    </r>
    <r>
      <rPr>
        <sz val="10"/>
        <color indexed="10"/>
        <rFont val="Arial"/>
        <family val="2"/>
      </rPr>
      <t>(Snapshot actual)</t>
    </r>
  </si>
  <si>
    <t>Coal-fired Stations</t>
  </si>
  <si>
    <t>Nominal</t>
  </si>
  <si>
    <t>Installed</t>
  </si>
  <si>
    <t>Medupi</t>
  </si>
  <si>
    <t>Hendrina U2 capacity rerating (increase) by 30MW</t>
  </si>
  <si>
    <t>Kusile</t>
  </si>
  <si>
    <t>Kusile U1 commercial operation (720MW)</t>
  </si>
  <si>
    <t>Duvha</t>
  </si>
  <si>
    <t>Medupi 04 &amp; 05 commercial operation (720MW &amp; 717MW respectively)</t>
  </si>
  <si>
    <t>Kendal</t>
  </si>
  <si>
    <t>Total MW added in FY2018</t>
  </si>
  <si>
    <t xml:space="preserve">Majuba </t>
  </si>
  <si>
    <t>Duvha unit 3 removed from installed/nominal base (575MW)</t>
  </si>
  <si>
    <t>Matimba</t>
  </si>
  <si>
    <t>Hendrina unit 3 removed from installed/nominal base (185MW)</t>
  </si>
  <si>
    <t>Total MW removed in FY2018</t>
  </si>
  <si>
    <t>Hendrina unit 1 removed from nominal base</t>
  </si>
  <si>
    <t>Hendrina unit 9 removed from nominal base</t>
  </si>
  <si>
    <t xml:space="preserve">Arnot </t>
  </si>
  <si>
    <t>Grootvlei unit 4 removed from nominal base</t>
  </si>
  <si>
    <t>Camden</t>
  </si>
  <si>
    <t>Grootvlei unit 5 removed from nominal base</t>
  </si>
  <si>
    <t>Grootvlei</t>
  </si>
  <si>
    <t>Grootvlei unit 6 removed from nominal base</t>
  </si>
  <si>
    <t>Hendrina</t>
  </si>
  <si>
    <t>Komati unit 1 removed from nominal base</t>
  </si>
  <si>
    <t>Komati</t>
  </si>
  <si>
    <t>Komati unit 2 removed from nominal base</t>
  </si>
  <si>
    <t>Komati unit 3 removed from nominal base</t>
  </si>
  <si>
    <t>Komati unit 6 removed from nominal base</t>
  </si>
  <si>
    <t>Nuclear Station</t>
  </si>
  <si>
    <t>Komati unit 8 removed from nominal base</t>
  </si>
  <si>
    <t>Koeberg Operating Unit</t>
  </si>
  <si>
    <t xml:space="preserve">Total MW removed in FY2019 </t>
  </si>
  <si>
    <t>Total MW added in FY2019</t>
  </si>
  <si>
    <t>Peaking Stations</t>
  </si>
  <si>
    <t>Komati unit 5 removed from nominal base</t>
  </si>
  <si>
    <t>Hydro Stations</t>
  </si>
  <si>
    <t>Hendrina 8 removed from nominal base</t>
  </si>
  <si>
    <t>Gariep</t>
  </si>
  <si>
    <t>Komati unit 7 removed from nominal base</t>
  </si>
  <si>
    <t>VdKloof</t>
  </si>
  <si>
    <t>Arnot unit 1 derating on installed/nominal base</t>
  </si>
  <si>
    <t>Pumped-storage Stations</t>
  </si>
  <si>
    <t>Arnot unit 2 derating on installed/nominal base</t>
  </si>
  <si>
    <t>Arnot unit 3 derating on installed/nominal base</t>
  </si>
  <si>
    <t>Arnot unit 4 derating on installed/nominal base</t>
  </si>
  <si>
    <t>Arnot unit 6 derating on installed/nominal base</t>
  </si>
  <si>
    <t>Open Cycle Gas Turbines</t>
  </si>
  <si>
    <t>Total MW removed in FY2020</t>
  </si>
  <si>
    <t>Hendrina U7 capacity rerating (increase) by 32MW</t>
  </si>
  <si>
    <t>Medupi 3 added to installed/nominal base</t>
  </si>
  <si>
    <t>Medupi 2 added to installed/nominal base</t>
  </si>
  <si>
    <t>Total MW added in FY2020</t>
  </si>
  <si>
    <t>Wind Energy</t>
  </si>
  <si>
    <t>Komati unit 4 removed from nominal base</t>
  </si>
  <si>
    <t>Sere</t>
  </si>
  <si>
    <t>Total MW removed in FY2021</t>
  </si>
  <si>
    <t>Other Hydroelectric Stations</t>
  </si>
  <si>
    <t>Kusile unit 2 added to installed/nominal base</t>
  </si>
  <si>
    <t>Mbashe</t>
  </si>
  <si>
    <t>Kusile unit 3 added to installed/nominal base</t>
  </si>
  <si>
    <t>First Falls</t>
  </si>
  <si>
    <t>Total MW added in FY2021</t>
  </si>
  <si>
    <t>Ncora</t>
  </si>
  <si>
    <t>Koeberg Unit 1 derated by 6MW</t>
  </si>
  <si>
    <t>Second Falls</t>
  </si>
  <si>
    <t>Hendrina Unit 5 derated by 9MW</t>
  </si>
  <si>
    <t>Eskom Generation Total</t>
  </si>
  <si>
    <t xml:space="preserve">Hendrina Unit 7 derated by 33 MW </t>
  </si>
  <si>
    <t>Majuba Units 1, 2 and 3 reduced by 6MW each (Nominal only)</t>
  </si>
  <si>
    <t>Majuba Units 4, 5 and 6 reduced by 6MW each (Nominal only)</t>
  </si>
  <si>
    <t>Total MW removed in FY2022</t>
  </si>
  <si>
    <t>Hendrina U10 capacity rerating (increase) by 5MW</t>
  </si>
  <si>
    <t>Sere added to Peaking</t>
  </si>
  <si>
    <t>Mbashe added to Peaking</t>
  </si>
  <si>
    <t>First Falls added to Peaking</t>
  </si>
  <si>
    <t>Ncora added to Peaking</t>
  </si>
  <si>
    <t>Second Falls added to Peaking</t>
  </si>
  <si>
    <t>Total MW added in FY2022</t>
  </si>
  <si>
    <t>Kriel Units 1 to 3 derated by 70MW each</t>
  </si>
  <si>
    <t>Total MW removed in FY2023</t>
  </si>
  <si>
    <t>Kusile unit 4 added to installed/nominal base</t>
  </si>
  <si>
    <t>2.  Power Station Commercial Capacities as at 01 June 2022</t>
  </si>
  <si>
    <t>2.  Power Station Commercial Installed Capacities as at 01 June 2022</t>
  </si>
  <si>
    <t>4x799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</si>
</sst>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"/>
    <numFmt numFmtId="165" formatCode="###\ ###\ ###"/>
    <numFmt numFmtId="166" formatCode="##,###.00"/>
    <numFmt numFmtId="167" formatCode="_ * #,##0.00_ ;_ * \-#,##0.00_ ;_ * &quot;-&quot;??_ ;_ @_ "/>
    <numFmt numFmtId="168" formatCode="_ * #,##0.0_ ;_ * \-#,##0.0_ ;_ * &quot;-&quot;??_ ;_ @_ "/>
    <numFmt numFmtId="169" formatCode="###.0\ ###\ ###"/>
    <numFmt numFmtId="170" formatCode="[$-F800]dddd\,\ mmmm\ dd\,\ yyyy"/>
  </numFmts>
  <fonts count="3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Gill Sans MT"/>
      <family val="2"/>
    </font>
    <font>
      <sz val="10"/>
      <name val="Gill Sans MT"/>
      <family val="2"/>
    </font>
    <font>
      <b/>
      <sz val="12"/>
      <color theme="3"/>
      <name val="Gill Sans MT"/>
      <family val="2"/>
    </font>
    <font>
      <b/>
      <sz val="12"/>
      <name val="Gill Sans MT"/>
      <family val="2"/>
    </font>
    <font>
      <b/>
      <sz val="10"/>
      <name val="Gill Sans MT"/>
      <family val="2"/>
    </font>
    <font>
      <sz val="11"/>
      <color theme="3"/>
      <name val="Gill Sans MT"/>
      <family val="2"/>
    </font>
    <font>
      <b/>
      <sz val="11"/>
      <color rgb="FF83725B"/>
      <name val="Gill Sans MT"/>
      <family val="2"/>
    </font>
    <font>
      <b/>
      <sz val="11"/>
      <name val="Gill Sans MT"/>
      <family val="2"/>
    </font>
    <font>
      <sz val="11"/>
      <color rgb="FF83725B"/>
      <name val="Gill Sans MT"/>
      <family val="2"/>
    </font>
    <font>
      <sz val="11"/>
      <name val="Gill Sans MT"/>
      <family val="2"/>
    </font>
    <font>
      <b/>
      <sz val="11"/>
      <color theme="3"/>
      <name val="Gill Sans MT"/>
      <family val="2"/>
    </font>
    <font>
      <vertAlign val="superscript"/>
      <sz val="11"/>
      <name val="Gill Sans MT"/>
      <family val="2"/>
    </font>
    <font>
      <i/>
      <sz val="12"/>
      <name val="Gill Sans MT"/>
      <family val="2"/>
    </font>
    <font>
      <i/>
      <vertAlign val="superscript"/>
      <sz val="11"/>
      <name val="Gill Sans MT"/>
      <family val="2"/>
    </font>
    <font>
      <sz val="12"/>
      <color rgb="FFFF0000"/>
      <name val="Gill Sans MT"/>
      <family val="2"/>
    </font>
    <font>
      <b/>
      <vertAlign val="superscript"/>
      <sz val="11"/>
      <name val="Gill Sans MT"/>
      <family val="2"/>
    </font>
    <font>
      <sz val="11"/>
      <name val="Calibri"/>
      <family val="2"/>
    </font>
    <font>
      <sz val="10"/>
      <name val="Arial"/>
      <family val="2"/>
    </font>
    <font>
      <i/>
      <sz val="11"/>
      <name val="Gill Sans MT"/>
      <family val="2"/>
    </font>
    <font>
      <b/>
      <sz val="11"/>
      <color theme="3"/>
      <name val="Calibri"/>
      <family val="2"/>
    </font>
    <font>
      <b/>
      <i/>
      <sz val="11"/>
      <color rgb="FF83725B"/>
      <name val="Gill Sans MT"/>
      <family val="2"/>
    </font>
    <font>
      <b/>
      <i/>
      <sz val="11"/>
      <name val="Gill Sans MT"/>
      <family val="2"/>
    </font>
    <font>
      <b/>
      <i/>
      <sz val="11"/>
      <color theme="3"/>
      <name val="Gill Sans MT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lightDown">
        <bgColor indexed="4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lightDown">
        <bgColor theme="1"/>
      </patternFill>
    </fill>
  </fills>
  <borders count="48">
    <border>
      <left/>
      <right/>
      <top/>
      <bottom/>
      <diagonal/>
    </border>
    <border>
      <left/>
      <right style="thin">
        <color theme="0"/>
      </right>
      <top style="thin">
        <color rgb="FF83725B"/>
      </top>
      <bottom style="thin">
        <color rgb="FF83725B"/>
      </bottom>
      <diagonal/>
    </border>
    <border>
      <left/>
      <right/>
      <top style="thin">
        <color rgb="FF83725B"/>
      </top>
      <bottom style="thin">
        <color rgb="FF83725B"/>
      </bottom>
      <diagonal/>
    </border>
    <border>
      <left style="thin">
        <color theme="0"/>
      </left>
      <right style="thin">
        <color theme="0"/>
      </right>
      <top style="thin">
        <color rgb="FF83725B"/>
      </top>
      <bottom style="thin">
        <color rgb="FF83725B"/>
      </bottom>
      <diagonal/>
    </border>
    <border>
      <left style="thin">
        <color theme="0"/>
      </left>
      <right/>
      <top style="thin">
        <color rgb="FF83725B"/>
      </top>
      <bottom style="thin">
        <color rgb="FF83725B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83725B"/>
      </left>
      <right style="thin">
        <color rgb="FF83725B"/>
      </right>
      <top style="thin">
        <color rgb="FF83725B"/>
      </top>
      <bottom/>
      <diagonal/>
    </border>
    <border>
      <left style="thin">
        <color rgb="FF83725B"/>
      </left>
      <right style="thin">
        <color rgb="FF83725B"/>
      </right>
      <top/>
      <bottom/>
      <diagonal/>
    </border>
    <border>
      <left style="thin">
        <color rgb="FF83725B"/>
      </left>
      <right style="thin">
        <color rgb="FF83725B"/>
      </right>
      <top/>
      <bottom style="thin">
        <color indexed="64"/>
      </bottom>
      <diagonal/>
    </border>
    <border>
      <left style="thin">
        <color rgb="FF83725B"/>
      </left>
      <right style="thin">
        <color rgb="FF83725B"/>
      </right>
      <top/>
      <bottom style="thin">
        <color rgb="FF83725B"/>
      </bottom>
      <diagonal/>
    </border>
    <border>
      <left style="thin">
        <color rgb="FF83725B"/>
      </left>
      <right/>
      <top style="thin">
        <color rgb="FF83725B"/>
      </top>
      <bottom/>
      <diagonal/>
    </border>
    <border>
      <left style="thin">
        <color rgb="FF83725B"/>
      </left>
      <right/>
      <top/>
      <bottom/>
      <diagonal/>
    </border>
    <border>
      <left style="thin">
        <color rgb="FF83725B"/>
      </left>
      <right/>
      <top/>
      <bottom style="thin">
        <color rgb="FF83725B"/>
      </bottom>
      <diagonal/>
    </border>
    <border>
      <left/>
      <right/>
      <top/>
      <bottom style="thin">
        <color rgb="FF83725B"/>
      </bottom>
      <diagonal/>
    </border>
    <border>
      <left/>
      <right/>
      <top style="thin">
        <color rgb="FF83725B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7" fontId="19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</cellStyleXfs>
  <cellXfs count="164">
    <xf numFmtId="0" fontId="0" fillId="0" borderId="0" xfId="0"/>
    <xf numFmtId="164" fontId="2" fillId="0" borderId="0" xfId="2" applyNumberFormat="1" applyFont="1" applyAlignment="1">
      <alignment vertical="center"/>
    </xf>
    <xf numFmtId="165" fontId="2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164" fontId="4" fillId="0" borderId="0" xfId="2" applyNumberFormat="1" applyFont="1"/>
    <xf numFmtId="164" fontId="5" fillId="0" borderId="0" xfId="2" applyNumberFormat="1" applyFont="1"/>
    <xf numFmtId="165" fontId="5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164" fontId="8" fillId="2" borderId="1" xfId="2" applyNumberFormat="1" applyFont="1" applyFill="1" applyBorder="1" applyAlignment="1">
      <alignment horizontal="left"/>
    </xf>
    <xf numFmtId="164" fontId="8" fillId="2" borderId="2" xfId="2" applyNumberFormat="1" applyFont="1" applyFill="1" applyBorder="1" applyAlignment="1">
      <alignment horizontal="left"/>
    </xf>
    <xf numFmtId="164" fontId="8" fillId="2" borderId="3" xfId="2" applyNumberFormat="1" applyFont="1" applyFill="1" applyBorder="1" applyAlignment="1">
      <alignment horizontal="center" wrapText="1"/>
    </xf>
    <xf numFmtId="165" fontId="8" fillId="2" borderId="3" xfId="2" applyNumberFormat="1" applyFont="1" applyFill="1" applyBorder="1" applyAlignment="1">
      <alignment horizontal="center" wrapText="1"/>
    </xf>
    <xf numFmtId="165" fontId="8" fillId="2" borderId="2" xfId="2" applyNumberFormat="1" applyFont="1" applyFill="1" applyBorder="1" applyAlignment="1">
      <alignment horizontal="center" wrapText="1"/>
    </xf>
    <xf numFmtId="165" fontId="8" fillId="2" borderId="4" xfId="2" applyNumberFormat="1" applyFont="1" applyFill="1" applyBorder="1" applyAlignment="1">
      <alignment horizontal="center" wrapText="1"/>
    </xf>
    <xf numFmtId="164" fontId="9" fillId="0" borderId="0" xfId="2" applyNumberFormat="1" applyFont="1" applyAlignment="1">
      <alignment horizontal="center" vertical="center"/>
    </xf>
    <xf numFmtId="165" fontId="9" fillId="0" borderId="0" xfId="2" applyNumberFormat="1" applyFont="1" applyAlignment="1">
      <alignment horizontal="center" vertical="center" wrapText="1"/>
    </xf>
    <xf numFmtId="164" fontId="2" fillId="0" borderId="5" xfId="2" applyNumberFormat="1" applyFont="1" applyBorder="1" applyAlignment="1">
      <alignment vertical="center"/>
    </xf>
    <xf numFmtId="164" fontId="9" fillId="0" borderId="5" xfId="2" applyNumberFormat="1" applyFont="1" applyBorder="1" applyAlignment="1">
      <alignment horizontal="center" vertical="center"/>
    </xf>
    <xf numFmtId="165" fontId="9" fillId="0" borderId="5" xfId="2" applyNumberFormat="1" applyFont="1" applyBorder="1" applyAlignment="1">
      <alignment horizontal="center" vertical="center" wrapText="1"/>
    </xf>
    <xf numFmtId="164" fontId="8" fillId="0" borderId="0" xfId="2" applyNumberFormat="1" applyFont="1" applyAlignment="1">
      <alignment vertical="center"/>
    </xf>
    <xf numFmtId="164" fontId="8" fillId="0" borderId="6" xfId="2" applyNumberFormat="1" applyFont="1" applyBorder="1" applyAlignment="1">
      <alignment vertical="center"/>
    </xf>
    <xf numFmtId="164" fontId="9" fillId="0" borderId="6" xfId="2" applyNumberFormat="1" applyFont="1" applyBorder="1" applyAlignment="1">
      <alignment horizontal="center" vertical="center"/>
    </xf>
    <xf numFmtId="165" fontId="9" fillId="0" borderId="6" xfId="2" applyNumberFormat="1" applyFont="1" applyBorder="1" applyAlignment="1">
      <alignment horizontal="center" vertical="center" wrapText="1"/>
    </xf>
    <xf numFmtId="164" fontId="10" fillId="0" borderId="0" xfId="2" applyNumberFormat="1" applyFont="1" applyAlignment="1">
      <alignment vertical="center"/>
    </xf>
    <xf numFmtId="165" fontId="10" fillId="0" borderId="0" xfId="2" applyNumberFormat="1" applyFont="1" applyAlignment="1">
      <alignment horizontal="right" vertical="center"/>
    </xf>
    <xf numFmtId="164" fontId="9" fillId="0" borderId="0" xfId="2" applyNumberFormat="1" applyFont="1" applyAlignment="1">
      <alignment horizontal="left" vertical="center"/>
    </xf>
    <xf numFmtId="164" fontId="11" fillId="0" borderId="0" xfId="2" applyNumberFormat="1" applyFont="1" applyAlignment="1">
      <alignment horizontal="left" vertical="center"/>
    </xf>
    <xf numFmtId="164" fontId="11" fillId="0" borderId="0" xfId="2" applyNumberFormat="1" applyFont="1" applyAlignment="1">
      <alignment horizontal="center" vertical="center"/>
    </xf>
    <xf numFmtId="165" fontId="11" fillId="0" borderId="0" xfId="2" applyNumberFormat="1" applyFont="1" applyAlignment="1">
      <alignment horizontal="right" vertical="center"/>
    </xf>
    <xf numFmtId="165" fontId="12" fillId="0" borderId="0" xfId="2" applyNumberFormat="1" applyFont="1" applyAlignment="1">
      <alignment horizontal="right" vertical="center"/>
    </xf>
    <xf numFmtId="164" fontId="11" fillId="0" borderId="0" xfId="2" applyNumberFormat="1" applyFont="1" applyAlignment="1">
      <alignment vertical="center"/>
    </xf>
    <xf numFmtId="164" fontId="11" fillId="0" borderId="0" xfId="2" quotePrefix="1" applyNumberFormat="1" applyFont="1" applyAlignment="1" applyProtection="1">
      <alignment horizontal="center" vertical="center" wrapText="1"/>
      <protection locked="0"/>
    </xf>
    <xf numFmtId="165" fontId="11" fillId="0" borderId="7" xfId="2" applyNumberFormat="1" applyFont="1" applyBorder="1" applyAlignment="1" applyProtection="1">
      <alignment horizontal="right" vertical="center"/>
      <protection locked="0"/>
    </xf>
    <xf numFmtId="165" fontId="11" fillId="0" borderId="0" xfId="2" applyNumberFormat="1" applyFont="1" applyAlignment="1">
      <alignment horizontal="right" vertical="center" wrapText="1" shrinkToFit="1"/>
    </xf>
    <xf numFmtId="165" fontId="11" fillId="0" borderId="8" xfId="2" applyNumberFormat="1" applyFont="1" applyBorder="1" applyAlignment="1" applyProtection="1">
      <alignment horizontal="right" vertical="center"/>
      <protection locked="0"/>
    </xf>
    <xf numFmtId="164" fontId="11" fillId="0" borderId="8" xfId="2" applyNumberFormat="1" applyFont="1" applyBorder="1" applyAlignment="1" applyProtection="1">
      <alignment horizontal="right" vertical="center"/>
      <protection locked="0"/>
    </xf>
    <xf numFmtId="164" fontId="11" fillId="0" borderId="0" xfId="2" quotePrefix="1" applyNumberFormat="1" applyFont="1" applyAlignment="1" applyProtection="1">
      <alignment horizontal="center" vertical="center"/>
      <protection locked="0"/>
    </xf>
    <xf numFmtId="164" fontId="14" fillId="0" borderId="0" xfId="2" applyNumberFormat="1" applyFont="1" applyAlignment="1">
      <alignment vertical="center"/>
    </xf>
    <xf numFmtId="164" fontId="11" fillId="0" borderId="0" xfId="2" applyNumberFormat="1" applyFont="1" applyAlignment="1" applyProtection="1">
      <alignment horizontal="center" vertical="center"/>
      <protection locked="0"/>
    </xf>
    <xf numFmtId="165" fontId="11" fillId="0" borderId="0" xfId="3" applyNumberFormat="1" applyFont="1" applyAlignment="1" applyProtection="1">
      <alignment horizontal="right" vertical="center"/>
      <protection locked="0"/>
    </xf>
    <xf numFmtId="165" fontId="11" fillId="0" borderId="8" xfId="2" quotePrefix="1" applyNumberFormat="1" applyFont="1" applyBorder="1" applyAlignment="1" applyProtection="1">
      <alignment horizontal="right" vertical="center"/>
      <protection locked="0"/>
    </xf>
    <xf numFmtId="165" fontId="11" fillId="0" borderId="9" xfId="2" quotePrefix="1" applyNumberFormat="1" applyFont="1" applyBorder="1" applyAlignment="1" applyProtection="1">
      <alignment horizontal="right" vertical="center"/>
      <protection locked="0"/>
    </xf>
    <xf numFmtId="164" fontId="9" fillId="0" borderId="0" xfId="2" applyNumberFormat="1" applyFont="1" applyAlignment="1">
      <alignment vertical="center"/>
    </xf>
    <xf numFmtId="165" fontId="9" fillId="0" borderId="0" xfId="2" applyNumberFormat="1" applyFont="1" applyAlignment="1">
      <alignment horizontal="right" vertical="center"/>
    </xf>
    <xf numFmtId="165" fontId="12" fillId="0" borderId="0" xfId="2" applyNumberFormat="1" applyFont="1" applyAlignment="1" applyProtection="1">
      <alignment horizontal="right" vertical="center"/>
      <protection locked="0"/>
    </xf>
    <xf numFmtId="166" fontId="16" fillId="0" borderId="0" xfId="2" applyNumberFormat="1" applyFont="1" applyAlignment="1">
      <alignment vertical="center"/>
    </xf>
    <xf numFmtId="165" fontId="11" fillId="0" borderId="0" xfId="2" applyNumberFormat="1" applyFont="1" applyAlignment="1" applyProtection="1">
      <alignment horizontal="right" vertical="center"/>
      <protection locked="0"/>
    </xf>
    <xf numFmtId="165" fontId="11" fillId="0" borderId="10" xfId="2" applyNumberFormat="1" applyFont="1" applyBorder="1" applyAlignment="1" applyProtection="1">
      <alignment horizontal="right" vertical="center"/>
      <protection locked="0"/>
    </xf>
    <xf numFmtId="49" fontId="11" fillId="0" borderId="0" xfId="2" quotePrefix="1" applyNumberFormat="1" applyFont="1" applyAlignment="1" applyProtection="1">
      <alignment horizontal="center" vertical="center"/>
      <protection locked="0"/>
    </xf>
    <xf numFmtId="165" fontId="18" fillId="0" borderId="10" xfId="2" quotePrefix="1" applyNumberFormat="1" applyFont="1" applyBorder="1" applyAlignment="1" applyProtection="1">
      <alignment horizontal="right" vertical="center"/>
      <protection locked="0"/>
    </xf>
    <xf numFmtId="164" fontId="11" fillId="0" borderId="5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horizontal="center" vertical="center"/>
    </xf>
    <xf numFmtId="165" fontId="11" fillId="0" borderId="5" xfId="2" applyNumberFormat="1" applyFont="1" applyBorder="1" applyAlignment="1">
      <alignment horizontal="right" vertical="center"/>
    </xf>
    <xf numFmtId="164" fontId="11" fillId="0" borderId="6" xfId="2" applyNumberFormat="1" applyFont="1" applyBorder="1" applyAlignment="1">
      <alignment vertical="center"/>
    </xf>
    <xf numFmtId="164" fontId="11" fillId="0" borderId="6" xfId="2" applyNumberFormat="1" applyFont="1" applyBorder="1" applyAlignment="1">
      <alignment horizontal="center" vertical="center"/>
    </xf>
    <xf numFmtId="165" fontId="11" fillId="0" borderId="6" xfId="2" applyNumberFormat="1" applyFont="1" applyBorder="1" applyAlignment="1">
      <alignment horizontal="right" vertical="center"/>
    </xf>
    <xf numFmtId="165" fontId="11" fillId="0" borderId="0" xfId="2" applyNumberFormat="1" applyFont="1" applyAlignment="1">
      <alignment horizontal="right" vertical="center" wrapText="1"/>
    </xf>
    <xf numFmtId="3" fontId="12" fillId="0" borderId="0" xfId="2" quotePrefix="1" applyNumberFormat="1" applyFont="1" applyAlignment="1" applyProtection="1">
      <alignment horizontal="right" vertical="center"/>
      <protection locked="0"/>
    </xf>
    <xf numFmtId="165" fontId="12" fillId="0" borderId="0" xfId="2" quotePrefix="1" applyNumberFormat="1" applyFont="1" applyAlignment="1" applyProtection="1">
      <alignment horizontal="right" vertical="center"/>
      <protection locked="0"/>
    </xf>
    <xf numFmtId="165" fontId="11" fillId="0" borderId="11" xfId="2" applyNumberFormat="1" applyFont="1" applyBorder="1" applyAlignment="1" applyProtection="1">
      <alignment horizontal="right" vertical="center"/>
      <protection locked="0"/>
    </xf>
    <xf numFmtId="168" fontId="11" fillId="0" borderId="11" xfId="1" applyNumberFormat="1" applyFont="1" applyFill="1" applyBorder="1" applyAlignment="1" applyProtection="1">
      <alignment horizontal="right" vertical="center"/>
      <protection locked="0"/>
    </xf>
    <xf numFmtId="165" fontId="11" fillId="0" borderId="12" xfId="2" applyNumberFormat="1" applyFont="1" applyBorder="1" applyAlignment="1" applyProtection="1">
      <alignment horizontal="right" vertical="center"/>
      <protection locked="0"/>
    </xf>
    <xf numFmtId="168" fontId="11" fillId="0" borderId="12" xfId="1" applyNumberFormat="1" applyFont="1" applyFill="1" applyBorder="1" applyAlignment="1" applyProtection="1">
      <alignment horizontal="right" vertical="center"/>
      <protection locked="0"/>
    </xf>
    <xf numFmtId="169" fontId="11" fillId="0" borderId="12" xfId="2" applyNumberFormat="1" applyFont="1" applyBorder="1" applyAlignment="1" applyProtection="1">
      <alignment horizontal="right" vertical="center"/>
      <protection locked="0"/>
    </xf>
    <xf numFmtId="165" fontId="11" fillId="0" borderId="13" xfId="2" applyNumberFormat="1" applyFont="1" applyBorder="1" applyAlignment="1" applyProtection="1">
      <alignment horizontal="right" vertical="center"/>
      <protection locked="0"/>
    </xf>
    <xf numFmtId="168" fontId="11" fillId="0" borderId="13" xfId="1" applyNumberFormat="1" applyFont="1" applyFill="1" applyBorder="1" applyAlignment="1" applyProtection="1">
      <alignment horizontal="right" vertical="center"/>
      <protection locked="0"/>
    </xf>
    <xf numFmtId="164" fontId="11" fillId="0" borderId="14" xfId="2" applyNumberFormat="1" applyFont="1" applyBorder="1" applyAlignment="1">
      <alignment vertical="center"/>
    </xf>
    <xf numFmtId="164" fontId="11" fillId="0" borderId="14" xfId="2" applyNumberFormat="1" applyFont="1" applyBorder="1" applyAlignment="1" applyProtection="1">
      <alignment horizontal="center" vertical="center"/>
      <protection locked="0"/>
    </xf>
    <xf numFmtId="165" fontId="11" fillId="0" borderId="14" xfId="2" applyNumberFormat="1" applyFont="1" applyBorder="1" applyAlignment="1">
      <alignment horizontal="right" vertical="center"/>
    </xf>
    <xf numFmtId="165" fontId="11" fillId="0" borderId="14" xfId="2" applyNumberFormat="1" applyFont="1" applyBorder="1" applyAlignment="1" applyProtection="1">
      <alignment horizontal="right" vertical="center"/>
      <protection locked="0"/>
    </xf>
    <xf numFmtId="164" fontId="8" fillId="0" borderId="0" xfId="2" applyNumberFormat="1" applyFont="1" applyAlignment="1">
      <alignment horizontal="left" vertical="center"/>
    </xf>
    <xf numFmtId="165" fontId="12" fillId="0" borderId="2" xfId="2" applyNumberFormat="1" applyFont="1" applyBorder="1" applyAlignment="1">
      <alignment horizontal="right" vertical="center"/>
    </xf>
    <xf numFmtId="164" fontId="20" fillId="0" borderId="14" xfId="2" applyNumberFormat="1" applyFont="1" applyBorder="1" applyAlignment="1">
      <alignment vertical="center" wrapText="1"/>
    </xf>
    <xf numFmtId="164" fontId="20" fillId="0" borderId="14" xfId="2" applyNumberFormat="1" applyFont="1" applyBorder="1" applyAlignment="1">
      <alignment vertical="center"/>
    </xf>
    <xf numFmtId="164" fontId="20" fillId="0" borderId="14" xfId="2" applyNumberFormat="1" applyFont="1" applyBorder="1" applyAlignment="1" applyProtection="1">
      <alignment horizontal="center" vertical="center"/>
      <protection locked="0"/>
    </xf>
    <xf numFmtId="165" fontId="20" fillId="0" borderId="14" xfId="2" applyNumberFormat="1" applyFont="1" applyBorder="1" applyAlignment="1">
      <alignment horizontal="right" vertical="center" wrapText="1"/>
    </xf>
    <xf numFmtId="3" fontId="21" fillId="0" borderId="14" xfId="2" quotePrefix="1" applyNumberFormat="1" applyFont="1" applyBorder="1" applyAlignment="1" applyProtection="1">
      <alignment horizontal="right" vertical="center"/>
      <protection locked="0"/>
    </xf>
    <xf numFmtId="165" fontId="21" fillId="0" borderId="14" xfId="2" quotePrefix="1" applyNumberFormat="1" applyFont="1" applyBorder="1" applyAlignment="1" applyProtection="1">
      <alignment horizontal="right" vertical="center"/>
      <protection locked="0"/>
    </xf>
    <xf numFmtId="164" fontId="8" fillId="0" borderId="6" xfId="2" applyNumberFormat="1" applyFont="1" applyBorder="1" applyAlignment="1">
      <alignment horizontal="left" vertical="center"/>
    </xf>
    <xf numFmtId="165" fontId="12" fillId="0" borderId="15" xfId="2" applyNumberFormat="1" applyFont="1" applyBorder="1" applyAlignment="1">
      <alignment horizontal="right" vertical="center"/>
    </xf>
    <xf numFmtId="165" fontId="12" fillId="0" borderId="14" xfId="2" applyNumberFormat="1" applyFont="1" applyBorder="1" applyAlignment="1">
      <alignment horizontal="right" vertical="center"/>
    </xf>
    <xf numFmtId="165" fontId="9" fillId="0" borderId="0" xfId="2" applyNumberFormat="1" applyFont="1" applyAlignment="1">
      <alignment horizontal="left" vertical="center"/>
    </xf>
    <xf numFmtId="164" fontId="22" fillId="0" borderId="0" xfId="2" applyNumberFormat="1" applyFont="1" applyAlignment="1">
      <alignment horizontal="left" vertical="center"/>
    </xf>
    <xf numFmtId="164" fontId="23" fillId="0" borderId="0" xfId="2" applyNumberFormat="1" applyFont="1" applyAlignment="1">
      <alignment horizontal="left" vertical="center"/>
    </xf>
    <xf numFmtId="165" fontId="23" fillId="0" borderId="0" xfId="2" applyNumberFormat="1" applyFont="1" applyAlignment="1">
      <alignment horizontal="left" vertical="center"/>
    </xf>
    <xf numFmtId="165" fontId="24" fillId="0" borderId="0" xfId="2" applyNumberFormat="1" applyFont="1" applyAlignment="1">
      <alignment horizontal="right" vertical="center"/>
    </xf>
    <xf numFmtId="10" fontId="12" fillId="0" borderId="0" xfId="2" applyNumberFormat="1" applyFont="1" applyAlignment="1">
      <alignment horizontal="right" vertical="center"/>
    </xf>
    <xf numFmtId="164" fontId="11" fillId="0" borderId="6" xfId="2" quotePrefix="1" applyNumberFormat="1" applyFont="1" applyBorder="1" applyAlignment="1" applyProtection="1">
      <alignment horizontal="center" vertical="center"/>
      <protection locked="0"/>
    </xf>
    <xf numFmtId="165" fontId="11" fillId="0" borderId="6" xfId="2" applyNumberFormat="1" applyFont="1" applyBorder="1" applyAlignment="1" applyProtection="1">
      <alignment horizontal="right" vertical="center"/>
      <protection locked="0"/>
    </xf>
    <xf numFmtId="165" fontId="11" fillId="0" borderId="16" xfId="2" applyNumberFormat="1" applyFont="1" applyBorder="1" applyAlignment="1" applyProtection="1">
      <alignment horizontal="right" vertical="center"/>
      <protection locked="0"/>
    </xf>
    <xf numFmtId="165" fontId="11" fillId="0" borderId="17" xfId="2" applyNumberFormat="1" applyFont="1" applyBorder="1" applyAlignment="1" applyProtection="1">
      <alignment horizontal="right" vertical="center"/>
      <protection locked="0"/>
    </xf>
    <xf numFmtId="165" fontId="11" fillId="0" borderId="18" xfId="2" applyNumberFormat="1" applyFont="1" applyBorder="1" applyAlignment="1" applyProtection="1">
      <alignment horizontal="right" vertical="center"/>
      <protection locked="0"/>
    </xf>
    <xf numFmtId="164" fontId="11" fillId="0" borderId="0" xfId="2" applyNumberFormat="1" applyFont="1" applyAlignment="1">
      <alignment horizontal="left" vertical="center" indent="2"/>
    </xf>
    <xf numFmtId="164" fontId="20" fillId="0" borderId="0" xfId="2" applyNumberFormat="1" applyFont="1" applyAlignment="1">
      <alignment horizontal="left" vertical="center" wrapText="1"/>
    </xf>
    <xf numFmtId="165" fontId="11" fillId="0" borderId="0" xfId="2" applyNumberFormat="1" applyFont="1" applyAlignment="1">
      <alignment horizontal="left" vertical="center"/>
    </xf>
    <xf numFmtId="16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164" fontId="14" fillId="0" borderId="0" xfId="2" applyNumberFormat="1" applyFont="1" applyAlignment="1">
      <alignment horizontal="left" vertical="center" wrapText="1"/>
    </xf>
    <xf numFmtId="0" fontId="25" fillId="0" borderId="0" xfId="4" applyFont="1"/>
    <xf numFmtId="0" fontId="19" fillId="0" borderId="0" xfId="4"/>
    <xf numFmtId="0" fontId="19" fillId="0" borderId="19" xfId="4" applyBorder="1"/>
    <xf numFmtId="0" fontId="25" fillId="0" borderId="20" xfId="4" applyFont="1" applyBorder="1"/>
    <xf numFmtId="0" fontId="25" fillId="0" borderId="21" xfId="4" applyFont="1" applyBorder="1"/>
    <xf numFmtId="0" fontId="19" fillId="0" borderId="22" xfId="4" applyBorder="1"/>
    <xf numFmtId="0" fontId="19" fillId="3" borderId="23" xfId="4" applyFill="1" applyBorder="1"/>
    <xf numFmtId="0" fontId="19" fillId="3" borderId="24" xfId="4" applyFill="1" applyBorder="1"/>
    <xf numFmtId="0" fontId="19" fillId="3" borderId="25" xfId="4" applyFill="1" applyBorder="1"/>
    <xf numFmtId="0" fontId="19" fillId="0" borderId="26" xfId="4" applyBorder="1"/>
    <xf numFmtId="0" fontId="27" fillId="0" borderId="29" xfId="4" applyFont="1" applyBorder="1"/>
    <xf numFmtId="0" fontId="28" fillId="0" borderId="29" xfId="4" applyFont="1" applyBorder="1" applyAlignment="1">
      <alignment vertical="center"/>
    </xf>
    <xf numFmtId="0" fontId="29" fillId="0" borderId="30" xfId="4" applyFont="1" applyBorder="1" applyAlignment="1">
      <alignment vertical="center"/>
    </xf>
    <xf numFmtId="0" fontId="19" fillId="0" borderId="31" xfId="4" applyBorder="1"/>
    <xf numFmtId="0" fontId="30" fillId="4" borderId="18" xfId="4" applyFont="1" applyFill="1" applyBorder="1"/>
    <xf numFmtId="0" fontId="19" fillId="3" borderId="18" xfId="4" applyFill="1" applyBorder="1"/>
    <xf numFmtId="0" fontId="19" fillId="3" borderId="32" xfId="4" applyFill="1" applyBorder="1"/>
    <xf numFmtId="0" fontId="19" fillId="0" borderId="33" xfId="4" applyBorder="1"/>
    <xf numFmtId="0" fontId="28" fillId="0" borderId="34" xfId="4" applyFont="1" applyBorder="1" applyAlignment="1">
      <alignment vertical="center"/>
    </xf>
    <xf numFmtId="0" fontId="28" fillId="0" borderId="35" xfId="4" applyFont="1" applyBorder="1" applyAlignment="1">
      <alignment horizontal="right" vertical="center"/>
    </xf>
    <xf numFmtId="0" fontId="30" fillId="4" borderId="36" xfId="4" applyFont="1" applyFill="1" applyBorder="1"/>
    <xf numFmtId="0" fontId="19" fillId="3" borderId="17" xfId="4" applyFill="1" applyBorder="1"/>
    <xf numFmtId="0" fontId="19" fillId="3" borderId="37" xfId="4" applyFill="1" applyBorder="1"/>
    <xf numFmtId="0" fontId="19" fillId="0" borderId="38" xfId="4" applyBorder="1"/>
    <xf numFmtId="0" fontId="30" fillId="4" borderId="39" xfId="4" applyFont="1" applyFill="1" applyBorder="1"/>
    <xf numFmtId="0" fontId="30" fillId="4" borderId="31" xfId="4" applyFont="1" applyFill="1" applyBorder="1"/>
    <xf numFmtId="0" fontId="19" fillId="3" borderId="31" xfId="4" applyFill="1" applyBorder="1"/>
    <xf numFmtId="0" fontId="19" fillId="3" borderId="40" xfId="4" applyFill="1" applyBorder="1"/>
    <xf numFmtId="0" fontId="19" fillId="0" borderId="41" xfId="4" applyBorder="1"/>
    <xf numFmtId="0" fontId="19" fillId="0" borderId="42" xfId="4" applyBorder="1"/>
    <xf numFmtId="0" fontId="29" fillId="5" borderId="34" xfId="4" applyFont="1" applyFill="1" applyBorder="1" applyAlignment="1">
      <alignment vertical="center"/>
    </xf>
    <xf numFmtId="0" fontId="29" fillId="5" borderId="35" xfId="4" applyFont="1" applyFill="1" applyBorder="1" applyAlignment="1">
      <alignment horizontal="right" vertical="center"/>
    </xf>
    <xf numFmtId="0" fontId="29" fillId="6" borderId="34" xfId="4" applyFont="1" applyFill="1" applyBorder="1" applyAlignment="1">
      <alignment vertical="center"/>
    </xf>
    <xf numFmtId="0" fontId="29" fillId="6" borderId="35" xfId="4" applyFont="1" applyFill="1" applyBorder="1" applyAlignment="1">
      <alignment horizontal="right" vertical="center"/>
    </xf>
    <xf numFmtId="164" fontId="19" fillId="0" borderId="41" xfId="4" applyNumberFormat="1" applyBorder="1"/>
    <xf numFmtId="0" fontId="30" fillId="4" borderId="40" xfId="4" applyFont="1" applyFill="1" applyBorder="1"/>
    <xf numFmtId="0" fontId="25" fillId="0" borderId="43" xfId="4" applyFont="1" applyBorder="1"/>
    <xf numFmtId="0" fontId="30" fillId="4" borderId="44" xfId="4" applyFont="1" applyFill="1" applyBorder="1"/>
    <xf numFmtId="0" fontId="30" fillId="4" borderId="16" xfId="4" applyFont="1" applyFill="1" applyBorder="1"/>
    <xf numFmtId="0" fontId="19" fillId="3" borderId="16" xfId="4" applyFill="1" applyBorder="1"/>
    <xf numFmtId="0" fontId="19" fillId="3" borderId="45" xfId="4" applyFill="1" applyBorder="1"/>
    <xf numFmtId="0" fontId="25" fillId="0" borderId="46" xfId="4" applyFont="1" applyBorder="1"/>
    <xf numFmtId="0" fontId="25" fillId="0" borderId="29" xfId="4" applyFont="1" applyBorder="1"/>
    <xf numFmtId="0" fontId="19" fillId="0" borderId="47" xfId="4" applyBorder="1"/>
    <xf numFmtId="0" fontId="31" fillId="7" borderId="39" xfId="4" applyFont="1" applyFill="1" applyBorder="1"/>
    <xf numFmtId="0" fontId="31" fillId="8" borderId="31" xfId="4" applyFont="1" applyFill="1" applyBorder="1"/>
    <xf numFmtId="0" fontId="32" fillId="0" borderId="41" xfId="4" applyFont="1" applyBorder="1"/>
    <xf numFmtId="0" fontId="27" fillId="0" borderId="30" xfId="4" applyFont="1" applyBorder="1"/>
    <xf numFmtId="0" fontId="31" fillId="0" borderId="0" xfId="4" applyFont="1"/>
    <xf numFmtId="170" fontId="25" fillId="0" borderId="0" xfId="4" applyNumberFormat="1" applyFont="1"/>
    <xf numFmtId="1" fontId="19" fillId="0" borderId="38" xfId="4" applyNumberFormat="1" applyBorder="1"/>
    <xf numFmtId="164" fontId="7" fillId="0" borderId="0" xfId="2" applyNumberFormat="1" applyFont="1" applyAlignment="1">
      <alignment vertical="center" wrapText="1"/>
    </xf>
    <xf numFmtId="0" fontId="25" fillId="0" borderId="27" xfId="4" applyFont="1" applyBorder="1" applyAlignment="1">
      <alignment horizontal="left"/>
    </xf>
    <xf numFmtId="0" fontId="25" fillId="0" borderId="28" xfId="4" applyFont="1" applyBorder="1" applyAlignment="1">
      <alignment horizontal="left"/>
    </xf>
    <xf numFmtId="0" fontId="25" fillId="0" borderId="30" xfId="4" applyFont="1" applyBorder="1" applyAlignment="1">
      <alignment horizontal="left"/>
    </xf>
    <xf numFmtId="0" fontId="27" fillId="0" borderId="27" xfId="4" applyFont="1" applyBorder="1" applyAlignment="1">
      <alignment horizontal="left"/>
    </xf>
    <xf numFmtId="0" fontId="27" fillId="0" borderId="28" xfId="4" applyFont="1" applyBorder="1" applyAlignment="1">
      <alignment horizontal="left"/>
    </xf>
    <xf numFmtId="0" fontId="27" fillId="0" borderId="30" xfId="4" applyFont="1" applyBorder="1" applyAlignment="1">
      <alignment horizontal="left"/>
    </xf>
    <xf numFmtId="0" fontId="27" fillId="0" borderId="27" xfId="4" applyFont="1" applyBorder="1" applyAlignment="1">
      <alignment horizontal="center"/>
    </xf>
    <xf numFmtId="0" fontId="27" fillId="0" borderId="28" xfId="4" applyFont="1" applyBorder="1" applyAlignment="1">
      <alignment horizontal="center"/>
    </xf>
    <xf numFmtId="0" fontId="19" fillId="0" borderId="27" xfId="4" applyBorder="1" applyAlignment="1">
      <alignment horizontal="center"/>
    </xf>
    <xf numFmtId="0" fontId="19" fillId="0" borderId="28" xfId="4" applyBorder="1" applyAlignment="1">
      <alignment horizontal="center"/>
    </xf>
  </cellXfs>
  <cellStyles count="5">
    <cellStyle name="Comma" xfId="1" builtinId="3"/>
    <cellStyle name="Normal" xfId="0" builtinId="0"/>
    <cellStyle name="Normal 2 2" xfId="2" xr:uid="{477CE61A-B408-41F6-A76B-3D020DE852D6}"/>
    <cellStyle name="Normal 2 2 3" xfId="3" xr:uid="{2115F758-7481-4A73-A04E-DAE6A6A6453C}"/>
    <cellStyle name="Normal 4" xfId="4" xr:uid="{61DFEDD9-5506-471E-ACFF-551BE31D3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reezel/AppData/Local/Temp/SAP%20AG/BO%20Disclosure%20Management/Output/50f372aadc1c/Integra%20Version%201%20(386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reezel/AppData/Local/Temp/SAP%20AG/BO%20Disclosure%20Management/Output/eac49a1b8282/Consoli%20Version%204%20(388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holder compact"/>
      <sheetName val="Notes"/>
      <sheetName val="PERIOD"/>
      <sheetName val="BIPMETAWS"/>
      <sheetName val="IR tables"/>
      <sheetName val="BD1"/>
      <sheetName val="BD2"/>
      <sheetName val="BD3"/>
      <sheetName val="BD4"/>
      <sheetName val="MASSBIPMETAWS"/>
      <sheetName val="BD5"/>
      <sheetName val="BD6"/>
      <sheetName val="BD7"/>
      <sheetName val="BD8"/>
      <sheetName val="BD10"/>
      <sheetName val="BD9"/>
      <sheetName val="BD11"/>
      <sheetName val="BD12"/>
      <sheetName val="BD13"/>
      <sheetName val="BD14"/>
      <sheetName val="BD15"/>
      <sheetName val="BD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 (SAP DM)</v>
          </cell>
          <cell r="C2" t="str">
            <v/>
          </cell>
          <cell r="D2" t="str">
            <v>Measure and unit (Consolidated)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Normal UCLF, % 3</v>
          </cell>
          <cell r="C3" t="str">
            <v/>
          </cell>
          <cell r="D3" t="str">
            <v>Normal unplanned capability loss factor (UCLF), % SC</v>
          </cell>
          <cell r="E3" t="str">
            <v/>
          </cell>
          <cell r="F3">
            <v>10</v>
          </cell>
          <cell r="G3" t="str">
            <v/>
          </cell>
          <cell r="H3">
            <v>12</v>
          </cell>
          <cell r="I3" t="str">
            <v/>
          </cell>
          <cell r="J3" t="str">
            <v/>
          </cell>
          <cell r="K3" t="str">
            <v/>
          </cell>
          <cell r="L3">
            <v>12</v>
          </cell>
          <cell r="M3" t="str">
            <v/>
          </cell>
          <cell r="N3">
            <v>12</v>
          </cell>
          <cell r="O3" t="str">
            <v/>
          </cell>
          <cell r="P3" t="str">
            <v>r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13.3</v>
          </cell>
          <cell r="AE3" t="str">
            <v/>
          </cell>
          <cell r="AF3">
            <v>13.2</v>
          </cell>
          <cell r="AG3" t="str">
            <v/>
          </cell>
          <cell r="AH3">
            <v>13.01</v>
          </cell>
          <cell r="AI3" t="str">
            <v/>
          </cell>
          <cell r="AJ3">
            <v>12.98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12.61</v>
          </cell>
          <cell r="AQ3" t="str">
            <v/>
          </cell>
          <cell r="AR3">
            <v>12.18</v>
          </cell>
          <cell r="AS3" t="str">
            <v/>
          </cell>
          <cell r="AT3">
            <v>11.53</v>
          </cell>
          <cell r="AU3" t="str">
            <v/>
          </cell>
          <cell r="AV3">
            <v>12.25</v>
          </cell>
          <cell r="AW3" t="str">
            <v>*</v>
          </cell>
          <cell r="AX3">
            <v>12.12</v>
          </cell>
          <cell r="AY3" t="str">
            <v/>
          </cell>
          <cell r="AZ3">
            <v>7.97</v>
          </cell>
          <cell r="BA3" t="str">
            <v/>
          </cell>
          <cell r="BB3">
            <v>6.14</v>
          </cell>
          <cell r="BC3" t="str">
            <v/>
          </cell>
          <cell r="BD3" t="str">
            <v/>
          </cell>
          <cell r="BE3" t="str">
            <v/>
          </cell>
          <cell r="BF3">
            <v>12</v>
          </cell>
          <cell r="BG3" t="str">
            <v/>
          </cell>
          <cell r="BH3">
            <v>12</v>
          </cell>
          <cell r="BI3" t="str">
            <v/>
          </cell>
        </row>
        <row r="4">
          <cell r="A4">
            <v>2</v>
          </cell>
          <cell r="B4" t="str">
            <v>Less:  Constrained UCLF, % 4</v>
          </cell>
          <cell r="C4" t="str">
            <v/>
          </cell>
          <cell r="D4" t="str">
            <v>Less: Constrained unplanned capability loss factor, %</v>
          </cell>
          <cell r="E4" t="str">
            <v/>
          </cell>
          <cell r="F4" t="str">
            <v>─</v>
          </cell>
          <cell r="G4" t="str">
            <v/>
          </cell>
          <cell r="H4" t="str">
            <v>─</v>
          </cell>
          <cell r="I4" t="str">
            <v/>
          </cell>
          <cell r="J4" t="str">
            <v/>
          </cell>
          <cell r="K4" t="str">
            <v/>
          </cell>
          <cell r="L4" t="str">
            <v>─</v>
          </cell>
          <cell r="M4" t="str">
            <v/>
          </cell>
          <cell r="N4" t="str">
            <v>─</v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1.04</v>
          </cell>
          <cell r="AE4" t="str">
            <v/>
          </cell>
          <cell r="AF4">
            <v>1.07</v>
          </cell>
          <cell r="AG4" t="str">
            <v/>
          </cell>
          <cell r="AH4">
            <v>1.02</v>
          </cell>
          <cell r="AI4" t="str">
            <v/>
          </cell>
          <cell r="AJ4">
            <v>1.02</v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>
            <v>1.63</v>
          </cell>
          <cell r="AQ4" t="str">
            <v/>
          </cell>
          <cell r="AR4">
            <v>2.48</v>
          </cell>
          <cell r="AS4" t="str">
            <v/>
          </cell>
          <cell r="AT4">
            <v>3.45</v>
          </cell>
          <cell r="AU4" t="str">
            <v/>
          </cell>
          <cell r="AV4">
            <v>2.5</v>
          </cell>
          <cell r="AW4" t="str">
            <v>*</v>
          </cell>
          <cell r="AX4">
            <v>3.41</v>
          </cell>
          <cell r="AY4" t="str">
            <v/>
          </cell>
          <cell r="AZ4" t="str">
            <v>─</v>
          </cell>
          <cell r="BA4" t="str">
            <v/>
          </cell>
          <cell r="BB4" t="str">
            <v>─</v>
          </cell>
          <cell r="BC4" t="str">
            <v/>
          </cell>
          <cell r="BD4" t="str">
            <v/>
          </cell>
          <cell r="BE4" t="str">
            <v/>
          </cell>
          <cell r="BF4">
            <v>1.04</v>
          </cell>
          <cell r="BG4" t="str">
            <v/>
          </cell>
          <cell r="BH4">
            <v>1.03</v>
          </cell>
          <cell r="BI4" t="str">
            <v/>
          </cell>
        </row>
        <row r="5">
          <cell r="A5">
            <v>3</v>
          </cell>
          <cell r="B5" t="str">
            <v>Underlying UCLF, % 5</v>
          </cell>
          <cell r="C5" t="str">
            <v/>
          </cell>
          <cell r="D5" t="str">
            <v>Underlying unplanned capability loss factor, %</v>
          </cell>
          <cell r="E5" t="str">
            <v/>
          </cell>
          <cell r="F5" t="str">
            <v>─</v>
          </cell>
          <cell r="G5" t="str">
            <v/>
          </cell>
          <cell r="H5">
            <v>9</v>
          </cell>
          <cell r="I5" t="str">
            <v/>
          </cell>
          <cell r="J5" t="str">
            <v/>
          </cell>
          <cell r="K5" t="str">
            <v/>
          </cell>
          <cell r="L5">
            <v>9</v>
          </cell>
          <cell r="M5" t="str">
            <v/>
          </cell>
          <cell r="N5">
            <v>9</v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12.26</v>
          </cell>
          <cell r="AE5" t="str">
            <v/>
          </cell>
          <cell r="AF5">
            <v>12.13</v>
          </cell>
          <cell r="AG5" t="str">
            <v/>
          </cell>
          <cell r="AH5">
            <v>11.99</v>
          </cell>
          <cell r="AI5" t="str">
            <v/>
          </cell>
          <cell r="AJ5">
            <v>11.96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10.98</v>
          </cell>
          <cell r="AQ5" t="str">
            <v/>
          </cell>
          <cell r="AR5">
            <v>9.6999999999999993</v>
          </cell>
          <cell r="AS5" t="str">
            <v/>
          </cell>
          <cell r="AT5">
            <v>8.08</v>
          </cell>
          <cell r="AU5" t="str">
            <v/>
          </cell>
          <cell r="AV5">
            <v>9.75</v>
          </cell>
          <cell r="AW5" t="str">
            <v>*</v>
          </cell>
          <cell r="AX5">
            <v>8.7100000000000009</v>
          </cell>
          <cell r="AY5" t="str">
            <v/>
          </cell>
          <cell r="AZ5" t="str">
            <v>─</v>
          </cell>
          <cell r="BA5" t="str">
            <v/>
          </cell>
          <cell r="BB5" t="str">
            <v>─</v>
          </cell>
          <cell r="BC5" t="str">
            <v/>
          </cell>
          <cell r="BD5" t="str">
            <v/>
          </cell>
          <cell r="BE5" t="str">
            <v/>
          </cell>
          <cell r="BF5">
            <v>10.96</v>
          </cell>
          <cell r="BG5" t="str">
            <v/>
          </cell>
          <cell r="BH5">
            <v>10.97</v>
          </cell>
          <cell r="BI5" t="str">
            <v/>
          </cell>
        </row>
        <row r="6">
          <cell r="A6">
            <v>4</v>
          </cell>
          <cell r="B6" t="str">
            <v>Normal PCLF, % 6</v>
          </cell>
          <cell r="C6" t="str">
            <v/>
          </cell>
          <cell r="D6" t="str">
            <v>Normal planned capability loss factor (PCLF), %</v>
          </cell>
          <cell r="E6" t="str">
            <v/>
          </cell>
          <cell r="F6">
            <v>10</v>
          </cell>
          <cell r="G6" t="str">
            <v/>
          </cell>
          <cell r="H6">
            <v>10</v>
          </cell>
          <cell r="I6" t="str">
            <v/>
          </cell>
          <cell r="J6" t="str">
            <v/>
          </cell>
          <cell r="K6" t="str">
            <v/>
          </cell>
          <cell r="L6">
            <v>10</v>
          </cell>
          <cell r="M6" t="str">
            <v/>
          </cell>
          <cell r="N6">
            <v>10</v>
          </cell>
          <cell r="O6" t="str">
            <v/>
          </cell>
          <cell r="P6" t="str">
            <v>r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8.9600000000000009</v>
          </cell>
          <cell r="AE6" t="str">
            <v/>
          </cell>
          <cell r="AF6">
            <v>9.08</v>
          </cell>
          <cell r="AG6" t="str">
            <v/>
          </cell>
          <cell r="AH6">
            <v>9.34</v>
          </cell>
          <cell r="AI6" t="str">
            <v/>
          </cell>
          <cell r="AJ6">
            <v>9.76</v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>
            <v>10.5</v>
          </cell>
          <cell r="AQ6" t="str">
            <v/>
          </cell>
          <cell r="AR6">
            <v>9.98</v>
          </cell>
          <cell r="AS6" t="str">
            <v/>
          </cell>
          <cell r="AT6">
            <v>8.73</v>
          </cell>
          <cell r="AU6" t="str">
            <v/>
          </cell>
          <cell r="AV6">
            <v>9.16</v>
          </cell>
          <cell r="AW6" t="str">
            <v>*</v>
          </cell>
          <cell r="AX6">
            <v>9.1</v>
          </cell>
          <cell r="AY6" t="str">
            <v/>
          </cell>
          <cell r="AZ6">
            <v>9.07</v>
          </cell>
          <cell r="BA6" t="str">
            <v/>
          </cell>
          <cell r="BB6">
            <v>7.98</v>
          </cell>
          <cell r="BC6" t="str">
            <v/>
          </cell>
          <cell r="BD6" t="str">
            <v/>
          </cell>
          <cell r="BE6" t="str">
            <v/>
          </cell>
          <cell r="BF6">
            <v>10</v>
          </cell>
          <cell r="BG6" t="str">
            <v/>
          </cell>
          <cell r="BH6">
            <v>10</v>
          </cell>
          <cell r="BI6" t="str">
            <v/>
          </cell>
        </row>
        <row r="7">
          <cell r="A7">
            <v>5</v>
          </cell>
          <cell r="B7" t="str">
            <v>Underlying PCLF, % 7</v>
          </cell>
          <cell r="C7" t="str">
            <v/>
          </cell>
          <cell r="D7" t="str">
            <v>Underlying planned capability loss factor, %</v>
          </cell>
          <cell r="E7" t="str">
            <v/>
          </cell>
          <cell r="F7" t="str">
            <v>─</v>
          </cell>
          <cell r="G7" t="str">
            <v/>
          </cell>
          <cell r="H7" t="str">
            <v>─</v>
          </cell>
          <cell r="I7" t="str">
            <v/>
          </cell>
          <cell r="J7" t="str">
            <v/>
          </cell>
          <cell r="K7" t="str">
            <v/>
          </cell>
          <cell r="L7" t="str">
            <v>─</v>
          </cell>
          <cell r="M7" t="str">
            <v/>
          </cell>
          <cell r="N7" t="str">
            <v>─</v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9.2200000000000006</v>
          </cell>
          <cell r="AE7" t="str">
            <v/>
          </cell>
          <cell r="AF7">
            <v>9.33</v>
          </cell>
          <cell r="AG7" t="str">
            <v/>
          </cell>
          <cell r="AH7">
            <v>9.57</v>
          </cell>
          <cell r="AI7" t="str">
            <v/>
          </cell>
          <cell r="AJ7">
            <v>10</v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>
            <v>10.77</v>
          </cell>
          <cell r="AQ7" t="str">
            <v/>
          </cell>
          <cell r="AR7">
            <v>10.33</v>
          </cell>
          <cell r="AS7" t="str">
            <v/>
          </cell>
          <cell r="AT7">
            <v>9.36</v>
          </cell>
          <cell r="AU7" t="str">
            <v/>
          </cell>
          <cell r="AV7">
            <v>9.25</v>
          </cell>
          <cell r="AW7" t="str">
            <v>*</v>
          </cell>
          <cell r="AX7" t="str">
            <v>─</v>
          </cell>
          <cell r="AY7" t="str">
            <v/>
          </cell>
          <cell r="AZ7" t="str">
            <v>─</v>
          </cell>
          <cell r="BA7" t="str">
            <v/>
          </cell>
          <cell r="BB7" t="str">
            <v>─</v>
          </cell>
          <cell r="BC7" t="str">
            <v/>
          </cell>
          <cell r="BD7" t="str">
            <v/>
          </cell>
          <cell r="BE7" t="str">
            <v/>
          </cell>
          <cell r="BF7">
            <v>10.26</v>
          </cell>
          <cell r="BG7" t="str">
            <v/>
          </cell>
          <cell r="BH7">
            <v>10.25</v>
          </cell>
          <cell r="BI7" t="str">
            <v/>
          </cell>
        </row>
        <row r="8">
          <cell r="A8">
            <v>6</v>
          </cell>
          <cell r="B8" t="str">
            <v>EAF, %2</v>
          </cell>
          <cell r="C8" t="str">
            <v/>
          </cell>
          <cell r="D8" t="str">
            <v>Energy availability factor (EAF), % SC</v>
          </cell>
          <cell r="E8" t="str">
            <v/>
          </cell>
          <cell r="F8">
            <v>80</v>
          </cell>
          <cell r="G8" t="str">
            <v/>
          </cell>
          <cell r="H8">
            <v>80</v>
          </cell>
          <cell r="I8" t="str">
            <v/>
          </cell>
          <cell r="J8" t="str">
            <v/>
          </cell>
          <cell r="K8" t="str">
            <v/>
          </cell>
          <cell r="L8">
            <v>80</v>
          </cell>
          <cell r="M8" t="str">
            <v/>
          </cell>
          <cell r="N8">
            <v>80</v>
          </cell>
          <cell r="O8" t="str">
            <v/>
          </cell>
          <cell r="P8" t="str">
            <v>r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>
            <v>76.77</v>
          </cell>
          <cell r="AE8" t="str">
            <v/>
          </cell>
          <cell r="AF8">
            <v>76.790000000000006</v>
          </cell>
          <cell r="AG8" t="str">
            <v/>
          </cell>
          <cell r="AH8">
            <v>76.69</v>
          </cell>
          <cell r="AI8" t="str">
            <v/>
          </cell>
          <cell r="AJ8">
            <v>76.28</v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>
            <v>75.13</v>
          </cell>
          <cell r="AQ8" t="str">
            <v/>
          </cell>
          <cell r="AR8">
            <v>76.25</v>
          </cell>
          <cell r="AS8" t="str">
            <v/>
          </cell>
          <cell r="AT8">
            <v>78.42</v>
          </cell>
          <cell r="AU8" t="str">
            <v/>
          </cell>
          <cell r="AV8">
            <v>77.319999999999993</v>
          </cell>
          <cell r="AW8" t="str">
            <v/>
          </cell>
          <cell r="AX8">
            <v>77.650000000000006</v>
          </cell>
          <cell r="AY8" t="str">
            <v/>
          </cell>
          <cell r="AZ8">
            <v>81.99</v>
          </cell>
          <cell r="BA8" t="str">
            <v/>
          </cell>
          <cell r="BB8">
            <v>84.59</v>
          </cell>
          <cell r="BC8" t="str">
            <v/>
          </cell>
          <cell r="BD8" t="str">
            <v/>
          </cell>
          <cell r="BE8" t="str">
            <v/>
          </cell>
          <cell r="BF8">
            <v>77</v>
          </cell>
          <cell r="BG8" t="str">
            <v/>
          </cell>
          <cell r="BH8">
            <v>77</v>
          </cell>
          <cell r="BI8" t="str">
            <v/>
          </cell>
        </row>
        <row r="9">
          <cell r="A9">
            <v>7</v>
          </cell>
          <cell r="B9" t="str">
            <v>Maintenance backlog, number</v>
          </cell>
          <cell r="C9" t="str">
            <v/>
          </cell>
          <cell r="D9" t="str">
            <v>Maintenance backlog reduction based on the Eskom Technical Governance Committee approval, number SC</v>
          </cell>
          <cell r="E9" t="str">
            <v/>
          </cell>
          <cell r="F9">
            <v>0</v>
          </cell>
          <cell r="G9" t="str">
            <v/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>─</v>
          </cell>
          <cell r="M9" t="str">
            <v/>
          </cell>
          <cell r="N9" t="str">
            <v>─</v>
          </cell>
          <cell r="O9" t="str">
            <v/>
          </cell>
          <cell r="P9" t="str">
            <v>a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>
            <v>2</v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>
            <v>2</v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>
            <v>5</v>
          </cell>
          <cell r="AQ9" t="str">
            <v/>
          </cell>
          <cell r="AR9">
            <v>0</v>
          </cell>
          <cell r="AS9" t="str">
            <v/>
          </cell>
          <cell r="AT9">
            <v>1</v>
          </cell>
          <cell r="AU9" t="str">
            <v/>
          </cell>
          <cell r="AV9">
            <v>0</v>
          </cell>
          <cell r="AW9" t="str">
            <v/>
          </cell>
          <cell r="AX9" t="str">
            <v>─</v>
          </cell>
          <cell r="AY9" t="str">
            <v/>
          </cell>
          <cell r="AZ9" t="str">
            <v>─</v>
          </cell>
          <cell r="BA9" t="str">
            <v/>
          </cell>
          <cell r="BB9" t="str">
            <v>─</v>
          </cell>
          <cell r="BC9" t="str">
            <v/>
          </cell>
          <cell r="BD9" t="str">
            <v/>
          </cell>
          <cell r="BE9" t="str">
            <v/>
          </cell>
          <cell r="BF9">
            <v>0</v>
          </cell>
          <cell r="BG9" t="str">
            <v/>
          </cell>
          <cell r="BH9">
            <v>1</v>
          </cell>
          <cell r="BI9" t="str">
            <v/>
          </cell>
        </row>
        <row r="10">
          <cell r="A10">
            <v>8</v>
          </cell>
          <cell r="B10" t="str">
            <v>Net raw water consumption, million litres</v>
          </cell>
          <cell r="C10" t="str">
            <v/>
          </cell>
          <cell r="D10" t="str">
            <v>Net raw water consumption, million litres</v>
          </cell>
          <cell r="E10" t="str">
            <v/>
          </cell>
          <cell r="F10" t="str">
            <v/>
          </cell>
          <cell r="G10" t="str">
            <v/>
          </cell>
          <cell r="H10">
            <v>312048</v>
          </cell>
          <cell r="I10" t="str">
            <v/>
          </cell>
          <cell r="J10" t="str">
            <v/>
          </cell>
          <cell r="K10" t="str">
            <v/>
          </cell>
          <cell r="L10">
            <v>312048</v>
          </cell>
          <cell r="M10" t="str">
            <v/>
          </cell>
          <cell r="N10">
            <v>82081</v>
          </cell>
          <cell r="O10" t="str">
            <v/>
          </cell>
          <cell r="P10" t="str">
            <v>a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>
            <v>161885</v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>
            <v>82137</v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>
            <v>317052</v>
          </cell>
          <cell r="AQ10" t="str">
            <v/>
          </cell>
          <cell r="AR10">
            <v>238739</v>
          </cell>
          <cell r="AS10" t="str">
            <v/>
          </cell>
          <cell r="AT10">
            <v>160111</v>
          </cell>
          <cell r="AU10" t="str">
            <v/>
          </cell>
          <cell r="AV10">
            <v>78515</v>
          </cell>
          <cell r="AW10" t="str">
            <v/>
          </cell>
          <cell r="AX10">
            <v>334275</v>
          </cell>
          <cell r="AY10" t="str">
            <v/>
          </cell>
          <cell r="AZ10">
            <v>319772</v>
          </cell>
          <cell r="BA10" t="str">
            <v/>
          </cell>
          <cell r="BB10">
            <v>327252</v>
          </cell>
          <cell r="BC10" t="str">
            <v/>
          </cell>
          <cell r="BD10" t="str">
            <v/>
          </cell>
          <cell r="BE10" t="str">
            <v/>
          </cell>
          <cell r="BF10">
            <v>309691</v>
          </cell>
          <cell r="BG10" t="str">
            <v/>
          </cell>
          <cell r="BH10">
            <v>311561</v>
          </cell>
          <cell r="BI10" t="str">
            <v/>
          </cell>
        </row>
        <row r="11">
          <cell r="A11">
            <v>9</v>
          </cell>
          <cell r="B11" t="str">
            <v>OCGT production, GWh</v>
          </cell>
          <cell r="C11" t="str">
            <v/>
          </cell>
          <cell r="D11" t="str">
            <v>OCGT production, GWh</v>
          </cell>
          <cell r="E11" t="str">
            <v/>
          </cell>
          <cell r="F11" t="str">
            <v/>
          </cell>
          <cell r="G11" t="str">
            <v/>
          </cell>
          <cell r="H11">
            <v>2092</v>
          </cell>
          <cell r="I11" t="str">
            <v/>
          </cell>
          <cell r="J11" t="str">
            <v/>
          </cell>
          <cell r="K11" t="str">
            <v/>
          </cell>
          <cell r="L11">
            <v>952</v>
          </cell>
          <cell r="M11" t="str">
            <v/>
          </cell>
          <cell r="N11">
            <v>761</v>
          </cell>
          <cell r="O11" t="str">
            <v/>
          </cell>
          <cell r="P11" t="str">
            <v>a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1164</v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>
            <v>681</v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>
            <v>3619</v>
          </cell>
          <cell r="AQ11" t="str">
            <v/>
          </cell>
          <cell r="AR11">
            <v>2259</v>
          </cell>
          <cell r="AS11" t="str">
            <v/>
          </cell>
          <cell r="AT11">
            <v>1204</v>
          </cell>
          <cell r="AU11" t="str">
            <v/>
          </cell>
          <cell r="AV11">
            <v>740</v>
          </cell>
          <cell r="AW11" t="str">
            <v/>
          </cell>
          <cell r="AX11">
            <v>1905</v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>
            <v>4185</v>
          </cell>
          <cell r="BG11" t="str">
            <v/>
          </cell>
          <cell r="BH11">
            <v>3243</v>
          </cell>
          <cell r="BI11" t="str">
            <v/>
          </cell>
        </row>
        <row r="12">
          <cell r="A12">
            <v>10</v>
          </cell>
          <cell r="B12" t="str">
            <v>OCGT diesel usage, 
R million</v>
          </cell>
          <cell r="C12" t="str">
            <v/>
          </cell>
          <cell r="D12" t="str">
            <v>OCGT diesel usage, 
R million</v>
          </cell>
          <cell r="E12" t="str">
            <v/>
          </cell>
          <cell r="F12" t="str">
            <v/>
          </cell>
          <cell r="G12" t="str">
            <v/>
          </cell>
          <cell r="H12">
            <v>6396</v>
          </cell>
          <cell r="I12" t="str">
            <v/>
          </cell>
          <cell r="J12" t="str">
            <v/>
          </cell>
          <cell r="K12" t="str">
            <v/>
          </cell>
          <cell r="L12">
            <v>2715</v>
          </cell>
          <cell r="M12" t="str">
            <v/>
          </cell>
          <cell r="N12">
            <v>3170</v>
          </cell>
          <cell r="O12" t="str">
            <v/>
          </cell>
          <cell r="P12" t="str">
            <v>r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3623</v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>
            <v>2108</v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>
            <v>10561</v>
          </cell>
          <cell r="AQ12" t="str">
            <v/>
          </cell>
          <cell r="AR12">
            <v>6398</v>
          </cell>
          <cell r="AS12" t="str">
            <v/>
          </cell>
          <cell r="AT12">
            <v>3333</v>
          </cell>
          <cell r="AU12" t="str">
            <v/>
          </cell>
          <cell r="AV12">
            <v>2033</v>
          </cell>
          <cell r="AW12" t="str">
            <v/>
          </cell>
          <cell r="AX12">
            <v>4993</v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>
            <v>10019</v>
          </cell>
          <cell r="BG12" t="str">
            <v/>
          </cell>
          <cell r="BH12">
            <v>9391</v>
          </cell>
          <cell r="BI12" t="str">
            <v/>
          </cell>
        </row>
      </sheetData>
      <sheetData sheetId="6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</v>
          </cell>
          <cell r="C2" t="str">
            <v/>
          </cell>
          <cell r="D2" t="str">
            <v>Measure and unit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Number of system minutes lost &lt;1 minute, minutes 1</v>
          </cell>
          <cell r="C3" t="str">
            <v/>
          </cell>
          <cell r="D3" t="str">
            <v>Total system minutes lost for events &lt;1 minutes, minutes SC</v>
          </cell>
          <cell r="E3" t="str">
            <v/>
          </cell>
          <cell r="F3">
            <v>3.8</v>
          </cell>
          <cell r="G3" t="str">
            <v/>
          </cell>
          <cell r="H3">
            <v>3.8</v>
          </cell>
          <cell r="I3" t="str">
            <v/>
          </cell>
          <cell r="J3" t="str">
            <v/>
          </cell>
          <cell r="K3" t="str">
            <v/>
          </cell>
          <cell r="L3">
            <v>1.9</v>
          </cell>
          <cell r="M3" t="str">
            <v/>
          </cell>
          <cell r="N3">
            <v>0.95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0.61699999999999999</v>
          </cell>
          <cell r="AE3" t="str">
            <v/>
          </cell>
          <cell r="AF3">
            <v>0.61699999999999999</v>
          </cell>
          <cell r="AG3" t="str">
            <v/>
          </cell>
          <cell r="AH3">
            <v>0.54</v>
          </cell>
          <cell r="AI3" t="str">
            <v/>
          </cell>
          <cell r="AJ3">
            <v>0.22</v>
          </cell>
          <cell r="AK3" t="str">
            <v/>
          </cell>
          <cell r="AL3">
            <v>0.17299999999999999</v>
          </cell>
          <cell r="AM3" t="str">
            <v/>
          </cell>
          <cell r="AN3">
            <v>3.0000000000000001E-3</v>
          </cell>
          <cell r="AO3" t="str">
            <v/>
          </cell>
          <cell r="AP3">
            <v>3.05</v>
          </cell>
          <cell r="AQ3" t="str">
            <v/>
          </cell>
          <cell r="AR3">
            <v>2.1</v>
          </cell>
          <cell r="AS3" t="str">
            <v/>
          </cell>
          <cell r="AT3">
            <v>1.57</v>
          </cell>
          <cell r="AU3">
            <v>5</v>
          </cell>
          <cell r="AV3">
            <v>1.18</v>
          </cell>
          <cell r="AW3" t="str">
            <v/>
          </cell>
          <cell r="AX3">
            <v>3.52</v>
          </cell>
          <cell r="AY3" t="str">
            <v/>
          </cell>
          <cell r="AZ3">
            <v>4.7300000000000004</v>
          </cell>
          <cell r="BA3" t="str">
            <v/>
          </cell>
          <cell r="BB3">
            <v>2.63</v>
          </cell>
          <cell r="BC3" t="str">
            <v/>
          </cell>
          <cell r="BD3" t="str">
            <v/>
          </cell>
          <cell r="BE3" t="str">
            <v/>
          </cell>
          <cell r="BF3">
            <v>2.5</v>
          </cell>
          <cell r="BG3" t="str">
            <v/>
          </cell>
          <cell r="BH3">
            <v>3</v>
          </cell>
          <cell r="BI3" t="str">
            <v/>
          </cell>
        </row>
        <row r="4">
          <cell r="A4">
            <v>2</v>
          </cell>
          <cell r="B4" t="str">
            <v>Number of major incidents &gt;1 minute, number 2</v>
          </cell>
          <cell r="C4" t="str">
            <v/>
          </cell>
          <cell r="D4" t="str">
            <v>Major incidents, number</v>
          </cell>
          <cell r="E4" t="str">
            <v/>
          </cell>
          <cell r="F4">
            <v>1</v>
          </cell>
          <cell r="G4" t="str">
            <v/>
          </cell>
          <cell r="H4">
            <v>2</v>
          </cell>
          <cell r="I4" t="str">
            <v/>
          </cell>
          <cell r="J4" t="str">
            <v/>
          </cell>
          <cell r="K4" t="str">
            <v/>
          </cell>
          <cell r="L4">
            <v>1</v>
          </cell>
          <cell r="M4" t="str">
            <v/>
          </cell>
          <cell r="N4">
            <v>1</v>
          </cell>
          <cell r="O4" t="str">
            <v/>
          </cell>
          <cell r="P4" t="str">
            <v>a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0</v>
          </cell>
          <cell r="AE4" t="str">
            <v/>
          </cell>
          <cell r="AF4">
            <v>0</v>
          </cell>
          <cell r="AG4" t="str">
            <v/>
          </cell>
          <cell r="AH4">
            <v>0</v>
          </cell>
          <cell r="AI4" t="str">
            <v/>
          </cell>
          <cell r="AJ4">
            <v>0</v>
          </cell>
          <cell r="AK4" t="str">
            <v/>
          </cell>
          <cell r="AL4">
            <v>0</v>
          </cell>
          <cell r="AM4" t="str">
            <v/>
          </cell>
          <cell r="AN4">
            <v>0</v>
          </cell>
          <cell r="AO4" t="str">
            <v/>
          </cell>
          <cell r="AP4">
            <v>0</v>
          </cell>
          <cell r="AQ4" t="str">
            <v/>
          </cell>
          <cell r="AR4">
            <v>0</v>
          </cell>
          <cell r="AS4" t="str">
            <v/>
          </cell>
          <cell r="AT4">
            <v>0</v>
          </cell>
          <cell r="AU4" t="str">
            <v/>
          </cell>
          <cell r="AV4">
            <v>0</v>
          </cell>
          <cell r="AW4" t="str">
            <v/>
          </cell>
          <cell r="AX4">
            <v>3</v>
          </cell>
          <cell r="AY4" t="str">
            <v/>
          </cell>
          <cell r="AZ4">
            <v>1</v>
          </cell>
          <cell r="BA4" t="str">
            <v/>
          </cell>
          <cell r="BB4">
            <v>0</v>
          </cell>
          <cell r="BC4" t="str">
            <v/>
          </cell>
          <cell r="BD4" t="str">
            <v/>
          </cell>
          <cell r="BE4" t="str">
            <v/>
          </cell>
          <cell r="BF4">
            <v>1</v>
          </cell>
          <cell r="BG4" t="str">
            <v/>
          </cell>
          <cell r="BH4">
            <v>1</v>
          </cell>
          <cell r="BI4" t="str">
            <v/>
          </cell>
        </row>
      </sheetData>
      <sheetData sheetId="7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 (SAP DM)</v>
          </cell>
          <cell r="C2" t="str">
            <v/>
          </cell>
          <cell r="D2" t="str">
            <v>Measure and unit (Consolidated)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System average interruption frequency index (SAIFI), events 1</v>
          </cell>
          <cell r="C3" t="str">
            <v/>
          </cell>
          <cell r="D3" t="str">
            <v>System average interruption frequency index (SAIFI), events SC</v>
          </cell>
          <cell r="E3" t="str">
            <v/>
          </cell>
          <cell r="F3">
            <v>17</v>
          </cell>
          <cell r="G3" t="str">
            <v/>
          </cell>
          <cell r="H3">
            <v>22</v>
          </cell>
          <cell r="I3" t="str">
            <v/>
          </cell>
          <cell r="J3" t="str">
            <v/>
          </cell>
          <cell r="K3" t="str">
            <v/>
          </cell>
          <cell r="L3">
            <v>22</v>
          </cell>
          <cell r="M3" t="str">
            <v/>
          </cell>
          <cell r="N3">
            <v>22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20.5</v>
          </cell>
          <cell r="AE3" t="str">
            <v/>
          </cell>
          <cell r="AF3">
            <v>20.5</v>
          </cell>
          <cell r="AG3" t="str">
            <v/>
          </cell>
          <cell r="AH3">
            <v>20.399999999999999</v>
          </cell>
          <cell r="AI3" t="str">
            <v/>
          </cell>
          <cell r="AJ3">
            <v>20.100000000000001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20.2</v>
          </cell>
          <cell r="AQ3" t="str">
            <v/>
          </cell>
          <cell r="AR3">
            <v>20.3</v>
          </cell>
          <cell r="AS3" t="str">
            <v/>
          </cell>
          <cell r="AT3">
            <v>20.100000000000001</v>
          </cell>
          <cell r="AU3" t="str">
            <v/>
          </cell>
          <cell r="AV3">
            <v>21.9</v>
          </cell>
          <cell r="AW3" t="str">
            <v/>
          </cell>
          <cell r="AX3">
            <v>22.2</v>
          </cell>
          <cell r="AY3" t="str">
            <v/>
          </cell>
          <cell r="AZ3">
            <v>23.7</v>
          </cell>
          <cell r="BA3" t="str">
            <v/>
          </cell>
          <cell r="BB3">
            <v>25.31</v>
          </cell>
          <cell r="BC3" t="str">
            <v/>
          </cell>
          <cell r="BD3" t="str">
            <v/>
          </cell>
          <cell r="BE3" t="str">
            <v/>
          </cell>
          <cell r="BF3">
            <v>20.3</v>
          </cell>
          <cell r="BG3" t="str">
            <v/>
          </cell>
          <cell r="BH3">
            <v>20</v>
          </cell>
          <cell r="BI3" t="str">
            <v/>
          </cell>
        </row>
        <row r="4">
          <cell r="A4">
            <v>2</v>
          </cell>
          <cell r="B4" t="str">
            <v>System average interruption duration index (SAIDI), hours 2</v>
          </cell>
          <cell r="C4" t="str">
            <v/>
          </cell>
          <cell r="D4" t="str">
            <v>System average interruption duration index (SAIDI), hours SC</v>
          </cell>
          <cell r="E4" t="str">
            <v/>
          </cell>
          <cell r="F4">
            <v>39</v>
          </cell>
          <cell r="G4" t="str">
            <v/>
          </cell>
          <cell r="H4">
            <v>43</v>
          </cell>
          <cell r="I4" t="str">
            <v/>
          </cell>
          <cell r="J4" t="str">
            <v/>
          </cell>
          <cell r="K4" t="str">
            <v/>
          </cell>
          <cell r="L4">
            <v>43</v>
          </cell>
          <cell r="M4" t="str">
            <v/>
          </cell>
          <cell r="N4">
            <v>43</v>
          </cell>
          <cell r="O4" t="str">
            <v/>
          </cell>
          <cell r="P4" t="str">
            <v>a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37.700000000000003</v>
          </cell>
          <cell r="AE4" t="str">
            <v/>
          </cell>
          <cell r="AF4">
            <v>37.700000000000003</v>
          </cell>
          <cell r="AG4" t="str">
            <v/>
          </cell>
          <cell r="AH4">
            <v>36.9</v>
          </cell>
          <cell r="AI4" t="str">
            <v/>
          </cell>
          <cell r="AJ4">
            <v>36.200000000000003</v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>
            <v>37</v>
          </cell>
          <cell r="AQ4" t="str">
            <v/>
          </cell>
          <cell r="AR4">
            <v>37.6</v>
          </cell>
          <cell r="AS4" t="str">
            <v/>
          </cell>
          <cell r="AT4">
            <v>37.299999999999997</v>
          </cell>
          <cell r="AU4" t="str">
            <v/>
          </cell>
          <cell r="AV4">
            <v>41.4</v>
          </cell>
          <cell r="AW4" t="str">
            <v/>
          </cell>
          <cell r="AX4">
            <v>41.9</v>
          </cell>
          <cell r="AY4" t="str">
            <v/>
          </cell>
          <cell r="AZ4">
            <v>45.8</v>
          </cell>
          <cell r="BA4" t="str">
            <v/>
          </cell>
          <cell r="BB4">
            <v>52.61</v>
          </cell>
          <cell r="BC4" t="str">
            <v/>
          </cell>
          <cell r="BD4" t="str">
            <v/>
          </cell>
          <cell r="BE4" t="str">
            <v/>
          </cell>
          <cell r="BF4">
            <v>39.6</v>
          </cell>
          <cell r="BG4" t="str">
            <v/>
          </cell>
          <cell r="BH4">
            <v>38.9</v>
          </cell>
          <cell r="BI4" t="str">
            <v/>
          </cell>
        </row>
      </sheetData>
      <sheetData sheetId="8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 (SAP DM)</v>
          </cell>
          <cell r="C2" t="str">
            <v/>
          </cell>
          <cell r="D2" t="str">
            <v>Measure and unit (Consolidated)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Road-to-rail migration, Mt</v>
          </cell>
          <cell r="C3" t="str">
            <v/>
          </cell>
          <cell r="D3" t="str">
            <v>Road-to-rail migration (additional tonnage transported 
on rail), Mt SC</v>
          </cell>
          <cell r="E3" t="str">
            <v/>
          </cell>
          <cell r="F3">
            <v>20.7</v>
          </cell>
          <cell r="G3" t="str">
            <v/>
          </cell>
          <cell r="H3">
            <v>11.500999999999999</v>
          </cell>
          <cell r="I3" t="str">
            <v/>
          </cell>
          <cell r="J3" t="str">
            <v/>
          </cell>
          <cell r="K3" t="str">
            <v/>
          </cell>
          <cell r="L3">
            <v>6.57</v>
          </cell>
          <cell r="M3" t="str">
            <v/>
          </cell>
          <cell r="N3">
            <v>3.33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6.57</v>
          </cell>
          <cell r="AE3" t="str">
            <v/>
          </cell>
          <cell r="AF3">
            <v>5.53</v>
          </cell>
          <cell r="AG3" t="str">
            <v/>
          </cell>
          <cell r="AH3">
            <v>4.45</v>
          </cell>
          <cell r="AI3" t="str">
            <v/>
          </cell>
          <cell r="AJ3">
            <v>3.61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11.601000000000001</v>
          </cell>
          <cell r="AQ3" t="str">
            <v/>
          </cell>
          <cell r="AR3">
            <v>8.4009999999999998</v>
          </cell>
          <cell r="AS3" t="str">
            <v/>
          </cell>
          <cell r="AT3">
            <v>5.4009999999999998</v>
          </cell>
          <cell r="AU3" t="str">
            <v/>
          </cell>
          <cell r="AV3">
            <v>2.5009999999999999</v>
          </cell>
          <cell r="AW3" t="str">
            <v/>
          </cell>
          <cell r="AX3">
            <v>10.101000000000001</v>
          </cell>
          <cell r="AY3" t="str">
            <v/>
          </cell>
          <cell r="AZ3">
            <v>8.5009999999999994</v>
          </cell>
          <cell r="BA3" t="str">
            <v/>
          </cell>
          <cell r="BB3">
            <v>7.101</v>
          </cell>
          <cell r="BC3" t="str">
            <v/>
          </cell>
          <cell r="BD3" t="str">
            <v/>
          </cell>
          <cell r="BE3" t="str">
            <v/>
          </cell>
          <cell r="BF3">
            <v>11.500999999999999</v>
          </cell>
          <cell r="BG3" t="str">
            <v/>
          </cell>
          <cell r="BH3">
            <v>11.500999999999999</v>
          </cell>
          <cell r="BI3" t="str">
            <v/>
          </cell>
        </row>
        <row r="4">
          <cell r="A4">
            <v>2</v>
          </cell>
          <cell r="B4" t="str">
            <v>Coal burnt, Mt</v>
          </cell>
          <cell r="C4" t="str">
            <v/>
          </cell>
          <cell r="D4" t="str">
            <v/>
          </cell>
          <cell r="E4" t="str">
            <v/>
          </cell>
          <cell r="F4" t="str">
            <v>─</v>
          </cell>
          <cell r="G4" t="str">
            <v/>
          </cell>
          <cell r="H4">
            <v>121.28</v>
          </cell>
          <cell r="I4" t="str">
            <v/>
          </cell>
          <cell r="J4" t="str">
            <v/>
          </cell>
          <cell r="K4" t="str">
            <v/>
          </cell>
          <cell r="L4">
            <v>60.64</v>
          </cell>
          <cell r="M4" t="str">
            <v/>
          </cell>
          <cell r="N4">
            <v>30.32</v>
          </cell>
          <cell r="O4" t="str">
            <v/>
          </cell>
          <cell r="P4" t="str">
            <v>r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61.4</v>
          </cell>
          <cell r="AE4" t="str">
            <v/>
          </cell>
          <cell r="AF4">
            <v>51.57</v>
          </cell>
          <cell r="AG4" t="str">
            <v/>
          </cell>
          <cell r="AH4">
            <v>41.28</v>
          </cell>
          <cell r="AI4" t="str">
            <v/>
          </cell>
          <cell r="AJ4">
            <v>30.77</v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>
            <v>122.42</v>
          </cell>
          <cell r="AQ4" t="str">
            <v/>
          </cell>
          <cell r="AR4">
            <v>92.77</v>
          </cell>
          <cell r="AS4" t="str">
            <v/>
          </cell>
          <cell r="AT4">
            <v>62.39</v>
          </cell>
          <cell r="AU4" t="str">
            <v/>
          </cell>
          <cell r="AV4">
            <v>30.98</v>
          </cell>
          <cell r="AW4" t="str">
            <v/>
          </cell>
          <cell r="AX4">
            <v>122.95</v>
          </cell>
          <cell r="AY4" t="str">
            <v/>
          </cell>
          <cell r="AZ4">
            <v>125.21</v>
          </cell>
          <cell r="BA4" t="str">
            <v/>
          </cell>
          <cell r="BB4">
            <v>124.68</v>
          </cell>
          <cell r="BC4" t="str">
            <v/>
          </cell>
          <cell r="BD4" t="str">
            <v/>
          </cell>
          <cell r="BE4" t="str">
            <v/>
          </cell>
          <cell r="BF4">
            <v>118.68</v>
          </cell>
          <cell r="BG4" t="str">
            <v/>
          </cell>
          <cell r="BH4">
            <v>119.24</v>
          </cell>
          <cell r="BI4" t="str">
            <v/>
          </cell>
        </row>
        <row r="5">
          <cell r="A5">
            <v>3</v>
          </cell>
          <cell r="B5" t="str">
            <v>Coal purchased, Mt</v>
          </cell>
          <cell r="C5" t="str">
            <v/>
          </cell>
          <cell r="D5" t="str">
            <v/>
          </cell>
          <cell r="E5" t="str">
            <v/>
          </cell>
          <cell r="F5" t="str">
            <v>─</v>
          </cell>
          <cell r="G5" t="str">
            <v/>
          </cell>
          <cell r="H5">
            <v>128.85</v>
          </cell>
          <cell r="I5" t="str">
            <v/>
          </cell>
          <cell r="J5" t="str">
            <v/>
          </cell>
          <cell r="K5" t="str">
            <v/>
          </cell>
          <cell r="L5">
            <v>64.42</v>
          </cell>
          <cell r="M5" t="str">
            <v/>
          </cell>
          <cell r="N5">
            <v>31.81</v>
          </cell>
          <cell r="O5" t="str">
            <v/>
          </cell>
          <cell r="P5" t="str">
            <v>r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61.78</v>
          </cell>
          <cell r="AE5" t="str">
            <v/>
          </cell>
          <cell r="AF5">
            <v>51.44</v>
          </cell>
          <cell r="AG5" t="str">
            <v/>
          </cell>
          <cell r="AH5">
            <v>41.38</v>
          </cell>
          <cell r="AI5" t="str">
            <v/>
          </cell>
          <cell r="AJ5">
            <v>31.33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121.98</v>
          </cell>
          <cell r="AQ5" t="str">
            <v/>
          </cell>
          <cell r="AR5">
            <v>93.82</v>
          </cell>
          <cell r="AS5" t="str">
            <v/>
          </cell>
          <cell r="AT5">
            <v>65.62</v>
          </cell>
          <cell r="AU5" t="str">
            <v/>
          </cell>
          <cell r="AV5">
            <v>32.57</v>
          </cell>
          <cell r="AW5" t="str">
            <v/>
          </cell>
          <cell r="AX5">
            <v>126.44</v>
          </cell>
          <cell r="AY5" t="str">
            <v/>
          </cell>
          <cell r="AZ5">
            <v>124.27</v>
          </cell>
          <cell r="BA5" t="str">
            <v/>
          </cell>
          <cell r="BB5">
            <v>126.23</v>
          </cell>
          <cell r="BC5" t="str">
            <v/>
          </cell>
          <cell r="BD5" t="str">
            <v/>
          </cell>
          <cell r="BE5" t="str">
            <v/>
          </cell>
          <cell r="BF5">
            <v>124.27</v>
          </cell>
          <cell r="BG5" t="str">
            <v/>
          </cell>
          <cell r="BH5">
            <v>124.11</v>
          </cell>
          <cell r="BI5" t="str">
            <v/>
          </cell>
        </row>
        <row r="6">
          <cell r="A6">
            <v>4</v>
          </cell>
          <cell r="B6" t="str">
            <v>Coal stock days</v>
          </cell>
          <cell r="C6" t="str">
            <v/>
          </cell>
          <cell r="D6" t="str">
            <v/>
          </cell>
          <cell r="E6" t="str">
            <v/>
          </cell>
          <cell r="F6" t="str">
            <v>─</v>
          </cell>
          <cell r="G6" t="str">
            <v/>
          </cell>
          <cell r="H6">
            <v>42</v>
          </cell>
          <cell r="I6" t="str">
            <v/>
          </cell>
          <cell r="J6" t="str">
            <v/>
          </cell>
          <cell r="K6" t="str">
            <v/>
          </cell>
          <cell r="L6">
            <v>42</v>
          </cell>
          <cell r="M6" t="str">
            <v/>
          </cell>
          <cell r="N6">
            <v>42</v>
          </cell>
          <cell r="O6" t="str">
            <v/>
          </cell>
          <cell r="P6" t="str">
            <v>a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46</v>
          </cell>
          <cell r="AE6" t="str">
            <v/>
          </cell>
          <cell r="AF6">
            <v>45</v>
          </cell>
          <cell r="AG6" t="str">
            <v/>
          </cell>
          <cell r="AH6">
            <v>45</v>
          </cell>
          <cell r="AI6" t="str">
            <v/>
          </cell>
          <cell r="AJ6">
            <v>45</v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>
            <v>44</v>
          </cell>
          <cell r="AQ6" t="str">
            <v/>
          </cell>
          <cell r="AR6">
            <v>48</v>
          </cell>
          <cell r="AS6" t="str">
            <v/>
          </cell>
          <cell r="AT6">
            <v>53</v>
          </cell>
          <cell r="AU6" t="str">
            <v/>
          </cell>
          <cell r="AV6">
            <v>50</v>
          </cell>
          <cell r="AW6" t="str">
            <v/>
          </cell>
          <cell r="AX6">
            <v>46</v>
          </cell>
          <cell r="AY6" t="str">
            <v/>
          </cell>
          <cell r="AZ6">
            <v>39</v>
          </cell>
          <cell r="BA6" t="str">
            <v/>
          </cell>
          <cell r="BB6">
            <v>41</v>
          </cell>
          <cell r="BC6" t="str">
            <v/>
          </cell>
          <cell r="BD6" t="str">
            <v/>
          </cell>
          <cell r="BE6" t="str">
            <v/>
          </cell>
          <cell r="BF6">
            <v>59</v>
          </cell>
          <cell r="BG6" t="str">
            <v/>
          </cell>
          <cell r="BH6">
            <v>57</v>
          </cell>
          <cell r="BI6" t="str">
            <v/>
          </cell>
        </row>
      </sheetData>
      <sheetData sheetId="9" refreshError="1"/>
      <sheetData sheetId="10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 (SAP DM)</v>
          </cell>
          <cell r="C2" t="str">
            <v/>
          </cell>
          <cell r="D2" t="str">
            <v>Measure and unit (Consolidated)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Enhanced MaxiCare,  %</v>
          </cell>
          <cell r="C3" t="str">
            <v/>
          </cell>
          <cell r="D3" t="str">
            <v>Enhanced MaxiCare, SC</v>
          </cell>
          <cell r="E3" t="str">
            <v/>
          </cell>
          <cell r="F3">
            <v>96</v>
          </cell>
          <cell r="G3" t="str">
            <v/>
          </cell>
          <cell r="H3">
            <v>96</v>
          </cell>
          <cell r="I3" t="str">
            <v/>
          </cell>
          <cell r="J3" t="str">
            <v/>
          </cell>
          <cell r="K3" t="str">
            <v/>
          </cell>
          <cell r="L3">
            <v>96</v>
          </cell>
          <cell r="M3" t="str">
            <v/>
          </cell>
          <cell r="N3">
            <v>96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97.2</v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>
            <v>94.8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92.7</v>
          </cell>
          <cell r="AQ3" t="str">
            <v/>
          </cell>
          <cell r="AR3">
            <v>92.3</v>
          </cell>
          <cell r="AS3" t="str">
            <v/>
          </cell>
          <cell r="AT3">
            <v>92.3</v>
          </cell>
          <cell r="AU3" t="str">
            <v/>
          </cell>
          <cell r="AV3">
            <v>93.3</v>
          </cell>
          <cell r="AW3" t="str">
            <v/>
          </cell>
          <cell r="AX3">
            <v>93.2</v>
          </cell>
          <cell r="AY3" t="str">
            <v/>
          </cell>
          <cell r="AZ3">
            <v>90.7</v>
          </cell>
          <cell r="BA3" t="str">
            <v/>
          </cell>
          <cell r="BB3" t="str">
            <v/>
          </cell>
          <cell r="BC3" t="str">
            <v/>
          </cell>
          <cell r="BD3" t="str">
            <v/>
          </cell>
          <cell r="BE3" t="str">
            <v/>
          </cell>
          <cell r="BF3">
            <v>96</v>
          </cell>
          <cell r="BG3" t="str">
            <v/>
          </cell>
          <cell r="BH3">
            <v>93.4</v>
          </cell>
          <cell r="BI3" t="str">
            <v/>
          </cell>
        </row>
        <row r="4">
          <cell r="A4">
            <v>2</v>
          </cell>
          <cell r="B4" t="str">
            <v>Eskom KeyCare,  %</v>
          </cell>
          <cell r="C4" t="str">
            <v/>
          </cell>
          <cell r="D4" t="str">
            <v>Eskom KeyCare,  index, SC</v>
          </cell>
          <cell r="E4" t="str">
            <v/>
          </cell>
          <cell r="F4">
            <v>102</v>
          </cell>
          <cell r="G4" t="str">
            <v/>
          </cell>
          <cell r="H4">
            <v>102</v>
          </cell>
          <cell r="I4" t="str">
            <v/>
          </cell>
          <cell r="J4" t="str">
            <v/>
          </cell>
          <cell r="K4" t="str">
            <v/>
          </cell>
          <cell r="L4">
            <v>102</v>
          </cell>
          <cell r="M4" t="str">
            <v/>
          </cell>
          <cell r="N4">
            <v>102</v>
          </cell>
          <cell r="O4" t="str">
            <v/>
          </cell>
          <cell r="P4" t="str">
            <v>a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109.6</v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>
            <v>109.5</v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>
            <v>108.7</v>
          </cell>
          <cell r="AQ4" t="str">
            <v/>
          </cell>
          <cell r="AR4">
            <v>107.9</v>
          </cell>
          <cell r="AS4" t="str">
            <v/>
          </cell>
          <cell r="AT4">
            <v>107.3</v>
          </cell>
          <cell r="AU4" t="str">
            <v/>
          </cell>
          <cell r="AV4">
            <v>106.4</v>
          </cell>
          <cell r="AW4" t="str">
            <v/>
          </cell>
          <cell r="AX4">
            <v>105.8</v>
          </cell>
          <cell r="AY4" t="str">
            <v/>
          </cell>
          <cell r="AZ4">
            <v>105.9</v>
          </cell>
          <cell r="BA4" t="str">
            <v/>
          </cell>
          <cell r="BB4">
            <v>101.2</v>
          </cell>
          <cell r="BC4" t="str">
            <v/>
          </cell>
          <cell r="BD4" t="str">
            <v/>
          </cell>
          <cell r="BE4" t="str">
            <v/>
          </cell>
          <cell r="BF4">
            <v>110.2</v>
          </cell>
          <cell r="BG4" t="str">
            <v/>
          </cell>
          <cell r="BH4">
            <v>110.9</v>
          </cell>
          <cell r="BI4" t="str">
            <v/>
          </cell>
        </row>
        <row r="5">
          <cell r="A5">
            <v>3</v>
          </cell>
          <cell r="B5" t="str">
            <v>Arrear debt as % of revenue, %</v>
          </cell>
          <cell r="C5" t="str">
            <v/>
          </cell>
          <cell r="D5" t="str">
            <v>Arrear debt as % of revenue, %</v>
          </cell>
          <cell r="E5" t="str">
            <v/>
          </cell>
          <cell r="F5" t="str">
            <v>─</v>
          </cell>
          <cell r="G5" t="str">
            <v/>
          </cell>
          <cell r="H5">
            <v>0.75</v>
          </cell>
          <cell r="I5" t="str">
            <v/>
          </cell>
          <cell r="J5" t="str">
            <v/>
          </cell>
          <cell r="K5" t="str">
            <v/>
          </cell>
          <cell r="L5">
            <v>0.79698978836732204</v>
          </cell>
          <cell r="M5" t="str">
            <v/>
          </cell>
          <cell r="N5">
            <v>0.75</v>
          </cell>
          <cell r="O5" t="str">
            <v/>
          </cell>
          <cell r="P5" t="str">
            <v>r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0.91</v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>
            <v>1.04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1.1000000000000001</v>
          </cell>
          <cell r="AQ5" t="str">
            <v/>
          </cell>
          <cell r="AR5">
            <v>1.1200000000000001</v>
          </cell>
          <cell r="AS5" t="str">
            <v/>
          </cell>
          <cell r="AT5">
            <v>0.9</v>
          </cell>
          <cell r="AU5" t="str">
            <v/>
          </cell>
          <cell r="AV5">
            <v>0.53</v>
          </cell>
          <cell r="AW5" t="str">
            <v/>
          </cell>
          <cell r="AX5">
            <v>0.82</v>
          </cell>
          <cell r="AY5" t="str">
            <v/>
          </cell>
          <cell r="AZ5">
            <v>0.53</v>
          </cell>
          <cell r="BA5" t="str">
            <v/>
          </cell>
          <cell r="BB5">
            <v>0.75</v>
          </cell>
          <cell r="BC5" t="str">
            <v/>
          </cell>
          <cell r="BD5" t="str">
            <v/>
          </cell>
          <cell r="BE5" t="str">
            <v/>
          </cell>
          <cell r="BF5">
            <v>0.90628666833549698</v>
          </cell>
          <cell r="BG5" t="str">
            <v/>
          </cell>
          <cell r="BH5">
            <v>0.75</v>
          </cell>
          <cell r="BI5" t="str">
            <v/>
          </cell>
        </row>
        <row r="6">
          <cell r="A6">
            <v>4</v>
          </cell>
          <cell r="B6" t="str">
            <v>Debtors days – municipalities, average debtors days 1</v>
          </cell>
          <cell r="C6" t="str">
            <v/>
          </cell>
          <cell r="D6" t="str">
            <v>Debtors days -Municipalities, average debtors' days</v>
          </cell>
          <cell r="E6" t="str">
            <v/>
          </cell>
          <cell r="F6" t="str">
            <v>─</v>
          </cell>
          <cell r="G6" t="str">
            <v/>
          </cell>
          <cell r="H6">
            <v>25</v>
          </cell>
          <cell r="I6" t="str">
            <v/>
          </cell>
          <cell r="J6" t="str">
            <v/>
          </cell>
          <cell r="K6" t="str">
            <v/>
          </cell>
          <cell r="L6">
            <v>25</v>
          </cell>
          <cell r="M6" t="str">
            <v/>
          </cell>
          <cell r="N6">
            <v>25</v>
          </cell>
          <cell r="O6" t="str">
            <v/>
          </cell>
          <cell r="P6" t="str">
            <v>r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33</v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>
            <v>27</v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>
            <v>32.700000000000003</v>
          </cell>
          <cell r="AQ6" t="str">
            <v/>
          </cell>
          <cell r="AR6">
            <v>30.4</v>
          </cell>
          <cell r="AS6" t="str">
            <v/>
          </cell>
          <cell r="AT6">
            <v>26.4</v>
          </cell>
          <cell r="AU6" t="str">
            <v/>
          </cell>
          <cell r="AV6">
            <v>19.7</v>
          </cell>
          <cell r="AW6" t="str">
            <v/>
          </cell>
          <cell r="AX6">
            <v>22.4</v>
          </cell>
          <cell r="AY6" t="str">
            <v/>
          </cell>
          <cell r="AZ6" t="str">
            <v>─</v>
          </cell>
          <cell r="BA6" t="str">
            <v/>
          </cell>
          <cell r="BB6" t="str">
            <v>─</v>
          </cell>
          <cell r="BC6" t="str">
            <v/>
          </cell>
          <cell r="BD6" t="str">
            <v/>
          </cell>
          <cell r="BE6" t="str">
            <v/>
          </cell>
          <cell r="BF6">
            <v>42</v>
          </cell>
          <cell r="BG6" t="str">
            <v/>
          </cell>
          <cell r="BH6">
            <v>42</v>
          </cell>
          <cell r="BI6" t="str">
            <v/>
          </cell>
        </row>
        <row r="7">
          <cell r="A7">
            <v>5</v>
          </cell>
          <cell r="B7" t="str">
            <v>Debtors days – large power top customers excluding disputes, average debtors days</v>
          </cell>
          <cell r="C7" t="str">
            <v/>
          </cell>
          <cell r="D7" t="str">
            <v>Debtors days – large power top customers excluding disputes, average debtors' days</v>
          </cell>
          <cell r="E7" t="str">
            <v/>
          </cell>
          <cell r="F7" t="str">
            <v>─</v>
          </cell>
          <cell r="G7" t="str">
            <v/>
          </cell>
          <cell r="H7">
            <v>14.5</v>
          </cell>
          <cell r="I7" t="str">
            <v/>
          </cell>
          <cell r="J7" t="str">
            <v/>
          </cell>
          <cell r="K7" t="str">
            <v/>
          </cell>
          <cell r="L7">
            <v>14.5</v>
          </cell>
          <cell r="M7" t="str">
            <v/>
          </cell>
          <cell r="N7">
            <v>14.5</v>
          </cell>
          <cell r="O7" t="str">
            <v/>
          </cell>
          <cell r="P7" t="str">
            <v>r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15.2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>
            <v>14.2</v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>
            <v>14.5</v>
          </cell>
          <cell r="AQ7" t="str">
            <v/>
          </cell>
          <cell r="AR7">
            <v>14.9</v>
          </cell>
          <cell r="AS7" t="str">
            <v/>
          </cell>
          <cell r="AT7">
            <v>15.2</v>
          </cell>
          <cell r="AU7" t="str">
            <v/>
          </cell>
          <cell r="AV7">
            <v>13</v>
          </cell>
          <cell r="AW7" t="str">
            <v/>
          </cell>
          <cell r="AX7">
            <v>12.3</v>
          </cell>
          <cell r="AY7" t="str">
            <v/>
          </cell>
          <cell r="AZ7">
            <v>14.4</v>
          </cell>
          <cell r="BA7" t="str">
            <v/>
          </cell>
          <cell r="BB7">
            <v>15.5</v>
          </cell>
          <cell r="BC7" t="str">
            <v/>
          </cell>
          <cell r="BD7" t="str">
            <v/>
          </cell>
          <cell r="BE7" t="str">
            <v/>
          </cell>
          <cell r="BF7">
            <v>14.5</v>
          </cell>
          <cell r="BG7" t="str">
            <v/>
          </cell>
          <cell r="BH7">
            <v>14.5</v>
          </cell>
          <cell r="BI7" t="str">
            <v/>
          </cell>
        </row>
        <row r="8">
          <cell r="A8">
            <v>6</v>
          </cell>
          <cell r="B8" t="str">
            <v>Other large power user debtors days (&lt;100GWh p.a.), average debtors days 2</v>
          </cell>
          <cell r="C8" t="str">
            <v/>
          </cell>
          <cell r="D8" t="str">
            <v>Debtors days - Other large power users (&lt;100GWh p.a.), average debtors' days</v>
          </cell>
          <cell r="E8" t="str">
            <v/>
          </cell>
          <cell r="F8" t="str">
            <v>─</v>
          </cell>
          <cell r="G8" t="str">
            <v/>
          </cell>
          <cell r="H8">
            <v>16</v>
          </cell>
          <cell r="I8" t="str">
            <v/>
          </cell>
          <cell r="J8" t="str">
            <v/>
          </cell>
          <cell r="K8" t="str">
            <v/>
          </cell>
          <cell r="L8">
            <v>16</v>
          </cell>
          <cell r="M8" t="str">
            <v/>
          </cell>
          <cell r="N8">
            <v>16</v>
          </cell>
          <cell r="O8" t="str">
            <v/>
          </cell>
          <cell r="P8" t="str">
            <v>r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>
            <v>17</v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>
            <v>15.7</v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>
            <v>16.899999999999999</v>
          </cell>
          <cell r="AQ8" t="str">
            <v/>
          </cell>
          <cell r="AR8">
            <v>17.100000000000001</v>
          </cell>
          <cell r="AS8" t="str">
            <v/>
          </cell>
          <cell r="AT8">
            <v>16.5</v>
          </cell>
          <cell r="AU8" t="str">
            <v/>
          </cell>
          <cell r="AV8">
            <v>16.5</v>
          </cell>
          <cell r="AW8" t="str">
            <v/>
          </cell>
          <cell r="AX8">
            <v>18.3</v>
          </cell>
          <cell r="AY8" t="str">
            <v/>
          </cell>
          <cell r="AZ8" t="str">
            <v>─</v>
          </cell>
          <cell r="BA8" t="str">
            <v/>
          </cell>
          <cell r="BB8" t="str">
            <v>─</v>
          </cell>
          <cell r="BC8" t="str">
            <v/>
          </cell>
          <cell r="BD8" t="str">
            <v/>
          </cell>
          <cell r="BE8" t="str">
            <v/>
          </cell>
          <cell r="BF8">
            <v>16</v>
          </cell>
          <cell r="BG8" t="str">
            <v/>
          </cell>
          <cell r="BH8">
            <v>16</v>
          </cell>
          <cell r="BI8" t="str">
            <v/>
          </cell>
        </row>
        <row r="9">
          <cell r="A9">
            <v>7</v>
          </cell>
          <cell r="B9" t="str">
            <v>Debtors days – small power users excluding Soweto, average debtors days</v>
          </cell>
          <cell r="C9" t="str">
            <v/>
          </cell>
          <cell r="D9" t="str">
            <v>Debtors days - Small power users (excluding Soweto), average debtors' days</v>
          </cell>
          <cell r="E9" t="str">
            <v/>
          </cell>
          <cell r="F9" t="str">
            <v>─</v>
          </cell>
          <cell r="G9" t="str">
            <v/>
          </cell>
          <cell r="H9">
            <v>46</v>
          </cell>
          <cell r="I9" t="str">
            <v/>
          </cell>
          <cell r="J9" t="str">
            <v/>
          </cell>
          <cell r="K9" t="str">
            <v/>
          </cell>
          <cell r="L9">
            <v>46</v>
          </cell>
          <cell r="M9" t="str">
            <v/>
          </cell>
          <cell r="N9">
            <v>46</v>
          </cell>
          <cell r="O9" t="str">
            <v/>
          </cell>
          <cell r="P9" t="str">
            <v>r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>
            <v>46.1</v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>
            <v>47.2</v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>
            <v>50.2</v>
          </cell>
          <cell r="AQ9" t="str">
            <v/>
          </cell>
          <cell r="AR9">
            <v>46.9</v>
          </cell>
          <cell r="AS9" t="str">
            <v/>
          </cell>
          <cell r="AT9">
            <v>44.3</v>
          </cell>
          <cell r="AU9" t="str">
            <v/>
          </cell>
          <cell r="AV9">
            <v>45</v>
          </cell>
          <cell r="AW9" t="str">
            <v/>
          </cell>
          <cell r="AX9">
            <v>48.2</v>
          </cell>
          <cell r="AY9" t="str">
            <v/>
          </cell>
          <cell r="AZ9">
            <v>42.9</v>
          </cell>
          <cell r="BA9" t="str">
            <v/>
          </cell>
          <cell r="BB9">
            <v>45.1</v>
          </cell>
          <cell r="BC9" t="str">
            <v/>
          </cell>
          <cell r="BD9" t="str">
            <v/>
          </cell>
          <cell r="BE9" t="str">
            <v/>
          </cell>
          <cell r="BF9">
            <v>46</v>
          </cell>
          <cell r="BG9" t="str">
            <v/>
          </cell>
          <cell r="BH9">
            <v>46</v>
          </cell>
          <cell r="BI9" t="str">
            <v/>
          </cell>
        </row>
      </sheetData>
      <sheetData sheetId="11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 (SAP DM)</v>
          </cell>
          <cell r="C2" t="str">
            <v/>
          </cell>
          <cell r="D2" t="str">
            <v>Measure and unit (Consolidated)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Demand savings (evening peak), MW</v>
          </cell>
          <cell r="C3" t="str">
            <v/>
          </cell>
          <cell r="D3" t="str">
            <v>Demand savings, MW SC</v>
          </cell>
          <cell r="E3" t="str">
            <v/>
          </cell>
          <cell r="F3">
            <v>174</v>
          </cell>
          <cell r="G3" t="str">
            <v/>
          </cell>
          <cell r="H3">
            <v>246</v>
          </cell>
          <cell r="I3" t="str">
            <v/>
          </cell>
          <cell r="J3" t="str">
            <v/>
          </cell>
          <cell r="K3" t="str">
            <v/>
          </cell>
          <cell r="L3">
            <v>49</v>
          </cell>
          <cell r="M3" t="str">
            <v/>
          </cell>
          <cell r="N3">
            <v>12</v>
          </cell>
          <cell r="O3" t="str">
            <v/>
          </cell>
          <cell r="P3" t="str">
            <v>r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32</v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>
            <v>2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409.6</v>
          </cell>
          <cell r="AQ3" t="str">
            <v/>
          </cell>
          <cell r="AR3">
            <v>183.7</v>
          </cell>
          <cell r="AS3" t="str">
            <v/>
          </cell>
          <cell r="AT3">
            <v>117</v>
          </cell>
          <cell r="AU3" t="str">
            <v/>
          </cell>
          <cell r="AV3">
            <v>67.8</v>
          </cell>
          <cell r="AW3" t="str">
            <v/>
          </cell>
          <cell r="AX3">
            <v>595</v>
          </cell>
          <cell r="AY3" t="str">
            <v/>
          </cell>
          <cell r="AZ3">
            <v>365</v>
          </cell>
          <cell r="BA3" t="str">
            <v/>
          </cell>
          <cell r="BB3" t="str">
            <v>─</v>
          </cell>
          <cell r="BC3" t="str">
            <v/>
          </cell>
          <cell r="BD3" t="str">
            <v/>
          </cell>
          <cell r="BE3" t="str">
            <v/>
          </cell>
          <cell r="BF3">
            <v>196</v>
          </cell>
          <cell r="BG3" t="str">
            <v/>
          </cell>
          <cell r="BH3">
            <v>153</v>
          </cell>
          <cell r="BI3" t="str">
            <v/>
          </cell>
        </row>
        <row r="4">
          <cell r="A4">
            <v>2</v>
          </cell>
          <cell r="B4" t="str">
            <v>Internal energy efficiency, GWh</v>
          </cell>
          <cell r="C4" t="str">
            <v/>
          </cell>
          <cell r="D4" t="str">
            <v>Internal energy efficiency, GWh SC</v>
          </cell>
          <cell r="E4" t="str">
            <v/>
          </cell>
          <cell r="F4">
            <v>0</v>
          </cell>
          <cell r="G4" t="str">
            <v/>
          </cell>
          <cell r="H4">
            <v>10</v>
          </cell>
          <cell r="I4" t="str">
            <v/>
          </cell>
          <cell r="J4" t="str">
            <v/>
          </cell>
          <cell r="K4" t="str">
            <v/>
          </cell>
          <cell r="L4">
            <v>2</v>
          </cell>
          <cell r="M4" t="str">
            <v/>
          </cell>
          <cell r="N4">
            <v>0.5</v>
          </cell>
          <cell r="O4" t="str">
            <v/>
          </cell>
          <cell r="P4" t="str">
            <v>r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0</v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>
            <v>0</v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>
            <v>19.399999999999999</v>
          </cell>
          <cell r="AQ4" t="str">
            <v/>
          </cell>
          <cell r="AR4">
            <v>0</v>
          </cell>
          <cell r="AS4" t="str">
            <v/>
          </cell>
          <cell r="AT4">
            <v>0</v>
          </cell>
          <cell r="AU4" t="str">
            <v/>
          </cell>
          <cell r="AV4">
            <v>4.8</v>
          </cell>
          <cell r="AW4" t="str">
            <v/>
          </cell>
          <cell r="AX4">
            <v>28.9</v>
          </cell>
          <cell r="AY4" t="str">
            <v/>
          </cell>
          <cell r="AZ4">
            <v>44.96</v>
          </cell>
          <cell r="BA4" t="str">
            <v/>
          </cell>
          <cell r="BB4">
            <v>26.2</v>
          </cell>
          <cell r="BC4" t="str">
            <v/>
          </cell>
          <cell r="BD4" t="str">
            <v/>
          </cell>
          <cell r="BE4" t="str">
            <v/>
          </cell>
          <cell r="BF4">
            <v>10.8</v>
          </cell>
          <cell r="BG4" t="str">
            <v/>
          </cell>
          <cell r="BH4">
            <v>10.8</v>
          </cell>
          <cell r="BI4" t="str">
            <v/>
          </cell>
        </row>
        <row r="5">
          <cell r="A5">
            <v>3</v>
          </cell>
          <cell r="B5" t="str">
            <v>Energy savings, GWh</v>
          </cell>
          <cell r="C5" t="str">
            <v/>
          </cell>
          <cell r="D5" t="str">
            <v/>
          </cell>
          <cell r="E5" t="str">
            <v/>
          </cell>
          <cell r="F5" t="str">
            <v>─</v>
          </cell>
          <cell r="G5" t="str">
            <v/>
          </cell>
          <cell r="H5">
            <v>592</v>
          </cell>
          <cell r="I5" t="str">
            <v/>
          </cell>
          <cell r="J5" t="str">
            <v/>
          </cell>
          <cell r="K5" t="str">
            <v/>
          </cell>
          <cell r="L5">
            <v>118</v>
          </cell>
          <cell r="M5" t="str">
            <v/>
          </cell>
          <cell r="N5">
            <v>30</v>
          </cell>
          <cell r="O5" t="str">
            <v/>
          </cell>
          <cell r="P5" t="str">
            <v>a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310</v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>
            <v>8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1363</v>
          </cell>
          <cell r="AQ5" t="str">
            <v/>
          </cell>
          <cell r="AR5">
            <v>686.1</v>
          </cell>
          <cell r="AS5" t="str">
            <v/>
          </cell>
          <cell r="AT5">
            <v>305.7</v>
          </cell>
          <cell r="AU5" t="str">
            <v/>
          </cell>
          <cell r="AV5">
            <v>177</v>
          </cell>
          <cell r="AW5" t="str">
            <v/>
          </cell>
          <cell r="AX5">
            <v>2242</v>
          </cell>
          <cell r="AY5" t="str">
            <v/>
          </cell>
          <cell r="AZ5">
            <v>1422</v>
          </cell>
          <cell r="BA5" t="str">
            <v/>
          </cell>
          <cell r="BB5">
            <v>1339</v>
          </cell>
          <cell r="BC5" t="str">
            <v/>
          </cell>
          <cell r="BD5" t="str">
            <v/>
          </cell>
          <cell r="BE5" t="str">
            <v/>
          </cell>
          <cell r="BF5">
            <v>650</v>
          </cell>
          <cell r="BG5" t="str">
            <v/>
          </cell>
          <cell r="BH5">
            <v>521</v>
          </cell>
          <cell r="BI5" t="str">
            <v/>
          </cell>
        </row>
        <row r="6">
          <cell r="A6">
            <v>4</v>
          </cell>
          <cell r="B6" t="str">
            <v>Total energy efficiency demand side management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>
            <v>950</v>
          </cell>
          <cell r="I6" t="str">
            <v/>
          </cell>
          <cell r="J6" t="str">
            <v/>
          </cell>
          <cell r="K6" t="str">
            <v/>
          </cell>
          <cell r="L6">
            <v>307</v>
          </cell>
          <cell r="M6" t="str">
            <v/>
          </cell>
          <cell r="N6">
            <v>228</v>
          </cell>
          <cell r="O6" t="str">
            <v/>
          </cell>
          <cell r="P6" t="str">
            <v>r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420</v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>
            <v>208</v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>
            <v>1314</v>
          </cell>
          <cell r="AQ6" t="str">
            <v/>
          </cell>
          <cell r="AR6">
            <v>885</v>
          </cell>
          <cell r="AS6" t="str">
            <v/>
          </cell>
          <cell r="AT6">
            <v>576</v>
          </cell>
          <cell r="AU6" t="str">
            <v/>
          </cell>
          <cell r="AV6">
            <v>364</v>
          </cell>
          <cell r="AW6" t="str">
            <v/>
          </cell>
          <cell r="AX6">
            <v>2851</v>
          </cell>
          <cell r="AY6" t="str">
            <v/>
          </cell>
          <cell r="AZ6">
            <v>1913</v>
          </cell>
          <cell r="BA6" t="str">
            <v/>
          </cell>
          <cell r="BB6">
            <v>568</v>
          </cell>
          <cell r="BC6" t="str">
            <v/>
          </cell>
          <cell r="BD6" t="str">
            <v/>
          </cell>
          <cell r="BE6" t="str">
            <v/>
          </cell>
          <cell r="BF6">
            <v>951</v>
          </cell>
          <cell r="BG6" t="str">
            <v/>
          </cell>
          <cell r="BH6">
            <v>1265</v>
          </cell>
          <cell r="BI6" t="str">
            <v/>
          </cell>
        </row>
        <row r="7">
          <cell r="A7">
            <v>5</v>
          </cell>
          <cell r="B7" t="str">
            <v>Power buybacks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>─</v>
          </cell>
          <cell r="I7" t="str">
            <v/>
          </cell>
          <cell r="J7" t="str">
            <v>─</v>
          </cell>
          <cell r="K7" t="str">
            <v/>
          </cell>
          <cell r="L7" t="str">
            <v>─</v>
          </cell>
          <cell r="M7" t="str">
            <v/>
          </cell>
          <cell r="N7" t="str">
            <v>─</v>
          </cell>
          <cell r="O7" t="str">
            <v/>
          </cell>
          <cell r="P7" t="str">
            <v>a</v>
          </cell>
          <cell r="Q7" t="str">
            <v/>
          </cell>
          <cell r="R7" t="str">
            <v>─</v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>─</v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>─</v>
          </cell>
          <cell r="AE7" t="str">
            <v/>
          </cell>
          <cell r="AF7" t="str">
            <v>─</v>
          </cell>
          <cell r="AG7" t="str">
            <v/>
          </cell>
          <cell r="AH7" t="str">
            <v>─</v>
          </cell>
          <cell r="AI7" t="str">
            <v/>
          </cell>
          <cell r="AJ7" t="str">
            <v>─</v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>
            <v>87</v>
          </cell>
          <cell r="AQ7" t="str">
            <v/>
          </cell>
          <cell r="AR7">
            <v>86</v>
          </cell>
          <cell r="AS7" t="str">
            <v/>
          </cell>
          <cell r="AT7" t="str">
            <v/>
          </cell>
          <cell r="AU7" t="str">
            <v/>
          </cell>
          <cell r="AV7">
            <v>-53</v>
          </cell>
          <cell r="AW7" t="str">
            <v/>
          </cell>
          <cell r="AX7">
            <v>2808</v>
          </cell>
          <cell r="AY7" t="str">
            <v/>
          </cell>
          <cell r="AZ7">
            <v>1750</v>
          </cell>
          <cell r="BA7" t="str">
            <v/>
          </cell>
          <cell r="BB7" t="str">
            <v>─</v>
          </cell>
          <cell r="BC7" t="str">
            <v/>
          </cell>
          <cell r="BD7" t="str">
            <v>─</v>
          </cell>
          <cell r="BE7" t="str">
            <v/>
          </cell>
          <cell r="BF7" t="str">
            <v>─</v>
          </cell>
          <cell r="BG7" t="str">
            <v/>
          </cell>
          <cell r="BH7" t="str">
            <v>─</v>
          </cell>
          <cell r="BI7" t="str">
            <v/>
          </cell>
        </row>
        <row r="8">
          <cell r="A8">
            <v>6</v>
          </cell>
          <cell r="B8" t="str">
            <v>Demand market participation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>
            <v>688</v>
          </cell>
          <cell r="I8" t="str">
            <v/>
          </cell>
          <cell r="J8" t="str">
            <v/>
          </cell>
          <cell r="K8" t="str">
            <v/>
          </cell>
          <cell r="L8">
            <v>199</v>
          </cell>
          <cell r="M8" t="str">
            <v/>
          </cell>
          <cell r="N8">
            <v>60</v>
          </cell>
          <cell r="O8" t="str">
            <v/>
          </cell>
          <cell r="P8" t="str">
            <v>a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>
            <v>178</v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>
            <v>96</v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>
            <v>262</v>
          </cell>
          <cell r="AQ8" t="str">
            <v/>
          </cell>
          <cell r="AR8">
            <v>156</v>
          </cell>
          <cell r="AS8" t="str">
            <v/>
          </cell>
          <cell r="AT8">
            <v>95</v>
          </cell>
          <cell r="AU8" t="str">
            <v/>
          </cell>
          <cell r="AV8">
            <v>43</v>
          </cell>
          <cell r="AW8" t="str">
            <v/>
          </cell>
          <cell r="AX8">
            <v>283</v>
          </cell>
          <cell r="AY8" t="str">
            <v/>
          </cell>
          <cell r="AZ8">
            <v>414</v>
          </cell>
          <cell r="BA8" t="str">
            <v/>
          </cell>
          <cell r="BB8">
            <v>211</v>
          </cell>
          <cell r="BC8" t="str">
            <v/>
          </cell>
          <cell r="BD8" t="str">
            <v/>
          </cell>
          <cell r="BE8" t="str">
            <v/>
          </cell>
          <cell r="BF8">
            <v>371</v>
          </cell>
          <cell r="BG8" t="str">
            <v/>
          </cell>
          <cell r="BH8">
            <v>373</v>
          </cell>
          <cell r="BI8" t="str">
            <v/>
          </cell>
        </row>
        <row r="9">
          <cell r="A9">
            <v>7</v>
          </cell>
          <cell r="B9" t="str">
            <v>Total (excluding transfer pricing)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>
            <v>1638</v>
          </cell>
          <cell r="I9" t="str">
            <v/>
          </cell>
          <cell r="J9" t="str">
            <v/>
          </cell>
          <cell r="K9" t="str">
            <v/>
          </cell>
          <cell r="L9">
            <v>506</v>
          </cell>
          <cell r="M9" t="str">
            <v/>
          </cell>
          <cell r="N9">
            <v>288</v>
          </cell>
          <cell r="O9" t="str">
            <v/>
          </cell>
          <cell r="P9" t="str">
            <v>r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>
            <v>598</v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>
            <v>304</v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>
            <v>1663</v>
          </cell>
          <cell r="AQ9" t="str">
            <v/>
          </cell>
          <cell r="AR9">
            <v>1127</v>
          </cell>
          <cell r="AS9" t="str">
            <v/>
          </cell>
          <cell r="AT9">
            <v>671</v>
          </cell>
          <cell r="AU9" t="str">
            <v/>
          </cell>
          <cell r="AV9">
            <v>354</v>
          </cell>
          <cell r="AW9" t="str">
            <v/>
          </cell>
          <cell r="AX9">
            <v>5942</v>
          </cell>
          <cell r="AY9" t="str">
            <v/>
          </cell>
          <cell r="AZ9">
            <v>4077</v>
          </cell>
          <cell r="BA9" t="str">
            <v/>
          </cell>
          <cell r="BB9">
            <v>779</v>
          </cell>
          <cell r="BC9" t="str">
            <v/>
          </cell>
          <cell r="BD9" t="str">
            <v/>
          </cell>
          <cell r="BE9" t="str">
            <v/>
          </cell>
          <cell r="BF9">
            <v>1322</v>
          </cell>
          <cell r="BG9" t="str">
            <v/>
          </cell>
          <cell r="BH9">
            <v>1638</v>
          </cell>
          <cell r="BI9" t="str">
            <v/>
          </cell>
        </row>
      </sheetData>
      <sheetData sheetId="12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 (SAP DM)</v>
          </cell>
          <cell r="C2" t="str">
            <v/>
          </cell>
          <cell r="D2" t="str">
            <v>Measure and unit (Consolidated)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Generation capacity installed: first synchronisation, units</v>
          </cell>
          <cell r="C3" t="str">
            <v/>
          </cell>
          <cell r="D3" t="str">
            <v>Generation capacity installed: first synchronisation, units SC</v>
          </cell>
          <cell r="E3" t="str">
            <v/>
          </cell>
          <cell r="F3" t="str">
            <v/>
          </cell>
          <cell r="G3" t="str">
            <v/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>
            <v>0</v>
          </cell>
          <cell r="M3" t="str">
            <v/>
          </cell>
          <cell r="N3">
            <v>0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0</v>
          </cell>
          <cell r="AE3" t="str">
            <v/>
          </cell>
          <cell r="AF3">
            <v>0</v>
          </cell>
          <cell r="AG3" t="str">
            <v/>
          </cell>
          <cell r="AH3">
            <v>0</v>
          </cell>
          <cell r="AI3" t="str">
            <v/>
          </cell>
          <cell r="AJ3">
            <v>0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 t="str">
            <v>─</v>
          </cell>
          <cell r="AQ3" t="str">
            <v/>
          </cell>
          <cell r="AR3" t="str">
            <v>─</v>
          </cell>
          <cell r="AS3" t="str">
            <v/>
          </cell>
          <cell r="AT3" t="str">
            <v>─</v>
          </cell>
          <cell r="AU3" t="str">
            <v/>
          </cell>
          <cell r="AV3" t="str">
            <v>─</v>
          </cell>
          <cell r="AW3" t="str">
            <v/>
          </cell>
          <cell r="AX3" t="str">
            <v>─</v>
          </cell>
          <cell r="AY3" t="str">
            <v/>
          </cell>
          <cell r="AZ3" t="str">
            <v>─</v>
          </cell>
          <cell r="BA3" t="str">
            <v/>
          </cell>
          <cell r="BB3" t="str">
            <v>─</v>
          </cell>
          <cell r="BC3" t="str">
            <v/>
          </cell>
          <cell r="BD3" t="str">
            <v/>
          </cell>
          <cell r="BE3" t="str">
            <v/>
          </cell>
          <cell r="BF3">
            <v>1</v>
          </cell>
          <cell r="BG3" t="str">
            <v/>
          </cell>
          <cell r="BH3">
            <v>1</v>
          </cell>
          <cell r="BI3" t="str">
            <v/>
          </cell>
        </row>
        <row r="4">
          <cell r="A4">
            <v>2</v>
          </cell>
          <cell r="B4" t="str">
            <v>Generation capacity installed and commissioned, MW</v>
          </cell>
          <cell r="C4" t="str">
            <v/>
          </cell>
          <cell r="D4" t="str">
            <v>Generation capacity installed and commissioned, MW SC</v>
          </cell>
          <cell r="E4" t="str">
            <v/>
          </cell>
          <cell r="F4">
            <v>6214</v>
          </cell>
          <cell r="G4" t="str">
            <v/>
          </cell>
          <cell r="H4">
            <v>433</v>
          </cell>
          <cell r="I4" t="str">
            <v/>
          </cell>
          <cell r="J4" t="str">
            <v/>
          </cell>
          <cell r="K4" t="str">
            <v/>
          </cell>
          <cell r="L4">
            <v>0</v>
          </cell>
          <cell r="M4" t="str">
            <v/>
          </cell>
          <cell r="N4">
            <v>0</v>
          </cell>
          <cell r="O4" t="str">
            <v/>
          </cell>
          <cell r="P4" t="str">
            <v>a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0</v>
          </cell>
          <cell r="AE4" t="str">
            <v/>
          </cell>
          <cell r="AF4">
            <v>0</v>
          </cell>
          <cell r="AG4" t="str">
            <v/>
          </cell>
          <cell r="AH4">
            <v>0</v>
          </cell>
          <cell r="AI4" t="str">
            <v/>
          </cell>
          <cell r="AJ4">
            <v>0</v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>
            <v>120</v>
          </cell>
          <cell r="AQ4" t="str">
            <v/>
          </cell>
          <cell r="AR4">
            <v>120</v>
          </cell>
          <cell r="AS4" t="str">
            <v/>
          </cell>
          <cell r="AT4">
            <v>120</v>
          </cell>
          <cell r="AU4" t="str">
            <v/>
          </cell>
          <cell r="AV4">
            <v>30</v>
          </cell>
          <cell r="AW4" t="str">
            <v/>
          </cell>
          <cell r="AX4">
            <v>261</v>
          </cell>
          <cell r="AY4" t="str">
            <v/>
          </cell>
          <cell r="AZ4">
            <v>535</v>
          </cell>
          <cell r="BA4" t="str">
            <v/>
          </cell>
          <cell r="BB4">
            <v>315</v>
          </cell>
          <cell r="BC4" t="str">
            <v/>
          </cell>
          <cell r="BD4" t="str">
            <v/>
          </cell>
          <cell r="BE4" t="str">
            <v/>
          </cell>
          <cell r="BF4">
            <v>100</v>
          </cell>
          <cell r="BG4" t="str">
            <v/>
          </cell>
          <cell r="BH4">
            <v>100</v>
          </cell>
          <cell r="BI4" t="str">
            <v/>
          </cell>
        </row>
        <row r="5">
          <cell r="A5">
            <v>3</v>
          </cell>
          <cell r="B5" t="str">
            <v>Power lines built, km</v>
          </cell>
          <cell r="C5" t="str">
            <v/>
          </cell>
          <cell r="D5" t="str">
            <v>Power lines installed, km SC</v>
          </cell>
          <cell r="E5" t="str">
            <v/>
          </cell>
          <cell r="F5">
            <v>1539</v>
          </cell>
          <cell r="G5" t="str">
            <v/>
          </cell>
          <cell r="H5">
            <v>315.10000000000002</v>
          </cell>
          <cell r="I5">
            <v>1</v>
          </cell>
          <cell r="J5" t="str">
            <v/>
          </cell>
          <cell r="K5" t="str">
            <v/>
          </cell>
          <cell r="L5">
            <v>171.6</v>
          </cell>
          <cell r="M5" t="str">
            <v/>
          </cell>
          <cell r="N5">
            <v>110.1</v>
          </cell>
          <cell r="O5" t="str">
            <v/>
          </cell>
          <cell r="P5" t="str">
            <v>r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161.80000000000001</v>
          </cell>
          <cell r="AE5" t="str">
            <v/>
          </cell>
          <cell r="AF5">
            <v>147.5</v>
          </cell>
          <cell r="AG5" t="str">
            <v/>
          </cell>
          <cell r="AH5">
            <v>132.6</v>
          </cell>
          <cell r="AI5" t="str">
            <v/>
          </cell>
          <cell r="AJ5">
            <v>127.4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810.9</v>
          </cell>
          <cell r="AQ5" t="str">
            <v/>
          </cell>
          <cell r="AR5">
            <v>695</v>
          </cell>
          <cell r="AS5" t="str">
            <v/>
          </cell>
          <cell r="AT5">
            <v>511.1</v>
          </cell>
          <cell r="AU5" t="str">
            <v/>
          </cell>
          <cell r="AV5">
            <v>278.39999999999998</v>
          </cell>
          <cell r="AW5" t="str">
            <v/>
          </cell>
          <cell r="AX5">
            <v>787.1</v>
          </cell>
          <cell r="AY5" t="str">
            <v/>
          </cell>
          <cell r="AZ5">
            <v>631</v>
          </cell>
          <cell r="BA5" t="str">
            <v/>
          </cell>
          <cell r="BB5">
            <v>443</v>
          </cell>
          <cell r="BC5" t="str">
            <v/>
          </cell>
          <cell r="BD5" t="str">
            <v/>
          </cell>
          <cell r="BE5" t="str">
            <v/>
          </cell>
          <cell r="BF5">
            <v>315.10000000000002</v>
          </cell>
          <cell r="BG5" t="str">
            <v/>
          </cell>
          <cell r="BH5">
            <v>315.10000000000002</v>
          </cell>
          <cell r="BI5" t="str">
            <v/>
          </cell>
        </row>
        <row r="6">
          <cell r="A6">
            <v>4</v>
          </cell>
          <cell r="B6" t="str">
            <v>Substation capacity installed and commissioned, MVA</v>
          </cell>
          <cell r="C6" t="str">
            <v/>
          </cell>
          <cell r="D6" t="str">
            <v>Substation capacity installed and commissioned, MVA SC</v>
          </cell>
          <cell r="E6" t="str">
            <v/>
          </cell>
          <cell r="F6">
            <v>5755</v>
          </cell>
          <cell r="G6" t="str">
            <v/>
          </cell>
          <cell r="H6">
            <v>2090</v>
          </cell>
          <cell r="I6" t="str">
            <v/>
          </cell>
          <cell r="J6" t="str">
            <v/>
          </cell>
          <cell r="K6" t="str">
            <v/>
          </cell>
          <cell r="L6">
            <v>90</v>
          </cell>
          <cell r="M6" t="str">
            <v/>
          </cell>
          <cell r="N6">
            <v>45</v>
          </cell>
          <cell r="O6" t="str">
            <v/>
          </cell>
          <cell r="P6" t="str">
            <v>a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90</v>
          </cell>
          <cell r="AE6" t="str">
            <v/>
          </cell>
          <cell r="AF6">
            <v>90</v>
          </cell>
          <cell r="AG6" t="str">
            <v/>
          </cell>
          <cell r="AH6">
            <v>90</v>
          </cell>
          <cell r="AI6" t="str">
            <v/>
          </cell>
          <cell r="AJ6">
            <v>90</v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>
            <v>3790</v>
          </cell>
          <cell r="AQ6" t="str">
            <v/>
          </cell>
          <cell r="AR6">
            <v>790</v>
          </cell>
          <cell r="AS6" t="str">
            <v/>
          </cell>
          <cell r="AT6">
            <v>290</v>
          </cell>
          <cell r="AU6" t="str">
            <v/>
          </cell>
          <cell r="AV6">
            <v>40</v>
          </cell>
          <cell r="AW6" t="str">
            <v/>
          </cell>
          <cell r="AX6">
            <v>3580</v>
          </cell>
          <cell r="AY6" t="str">
            <v/>
          </cell>
          <cell r="AZ6">
            <v>2525</v>
          </cell>
          <cell r="BA6" t="str">
            <v/>
          </cell>
          <cell r="BB6">
            <v>5940</v>
          </cell>
          <cell r="BC6" t="str">
            <v/>
          </cell>
          <cell r="BD6" t="str">
            <v/>
          </cell>
          <cell r="BE6" t="str">
            <v/>
          </cell>
          <cell r="BF6">
            <v>2090</v>
          </cell>
          <cell r="BG6" t="str">
            <v/>
          </cell>
          <cell r="BH6">
            <v>2090</v>
          </cell>
          <cell r="BI6" t="str">
            <v/>
          </cell>
        </row>
        <row r="7">
          <cell r="A7">
            <v>5</v>
          </cell>
          <cell r="B7" t="str">
            <v>Generation capacity milestones, days delay</v>
          </cell>
          <cell r="C7" t="str">
            <v/>
          </cell>
          <cell r="D7" t="str">
            <v>Generation capacity milestones (Medupi, Kusile and Ingula), days delay</v>
          </cell>
          <cell r="E7" t="str">
            <v/>
          </cell>
          <cell r="F7">
            <v>30</v>
          </cell>
          <cell r="G7" t="str">
            <v/>
          </cell>
          <cell r="H7">
            <v>30</v>
          </cell>
          <cell r="I7" t="str">
            <v/>
          </cell>
          <cell r="J7" t="str">
            <v/>
          </cell>
          <cell r="K7" t="str">
            <v/>
          </cell>
          <cell r="L7">
            <v>30</v>
          </cell>
          <cell r="M7" t="str">
            <v/>
          </cell>
          <cell r="N7">
            <v>30</v>
          </cell>
          <cell r="O7" t="str">
            <v/>
          </cell>
          <cell r="P7" t="str">
            <v>a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21.21</v>
          </cell>
          <cell r="AE7" t="str">
            <v/>
          </cell>
          <cell r="AF7">
            <v>5.3</v>
          </cell>
          <cell r="AG7" t="str">
            <v/>
          </cell>
          <cell r="AH7">
            <v>-0.08</v>
          </cell>
          <cell r="AI7" t="str">
            <v/>
          </cell>
          <cell r="AJ7">
            <v>0.36</v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>
            <v>48.9</v>
          </cell>
          <cell r="AQ7" t="str">
            <v/>
          </cell>
          <cell r="AR7">
            <v>27.7</v>
          </cell>
          <cell r="AS7" t="str">
            <v/>
          </cell>
          <cell r="AT7">
            <v>5.75</v>
          </cell>
          <cell r="AU7" t="str">
            <v/>
          </cell>
          <cell r="AV7">
            <v>0.01</v>
          </cell>
          <cell r="AW7" t="str">
            <v/>
          </cell>
          <cell r="AX7">
            <v>43.48</v>
          </cell>
          <cell r="AY7" t="str">
            <v/>
          </cell>
          <cell r="AZ7" t="str">
            <v>─</v>
          </cell>
          <cell r="BA7" t="str">
            <v/>
          </cell>
          <cell r="BB7" t="str">
            <v>─</v>
          </cell>
          <cell r="BC7" t="str">
            <v/>
          </cell>
          <cell r="BD7" t="str">
            <v/>
          </cell>
          <cell r="BE7" t="str">
            <v/>
          </cell>
          <cell r="BF7">
            <v>30</v>
          </cell>
          <cell r="BG7" t="str">
            <v/>
          </cell>
          <cell r="BH7">
            <v>30</v>
          </cell>
          <cell r="BI7" t="str">
            <v/>
          </cell>
        </row>
      </sheetData>
      <sheetData sheetId="13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</v>
          </cell>
          <cell r="C2" t="str">
            <v/>
          </cell>
          <cell r="D2" t="str">
            <v>Measure and unit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Job creation, number</v>
          </cell>
          <cell r="C3" t="str">
            <v/>
          </cell>
          <cell r="D3" t="str">
            <v>Job creation, number</v>
          </cell>
          <cell r="E3" t="str">
            <v/>
          </cell>
          <cell r="F3">
            <v>2000</v>
          </cell>
          <cell r="G3" t="str">
            <v/>
          </cell>
          <cell r="H3">
            <v>16334</v>
          </cell>
          <cell r="I3" t="str">
            <v/>
          </cell>
          <cell r="J3" t="str">
            <v/>
          </cell>
          <cell r="K3" t="str">
            <v/>
          </cell>
          <cell r="L3">
            <v>16334</v>
          </cell>
          <cell r="M3" t="str">
            <v/>
          </cell>
          <cell r="N3">
            <v>16334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25305</v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>
            <v>25181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25181</v>
          </cell>
          <cell r="AQ3" t="str">
            <v/>
          </cell>
          <cell r="AR3">
            <v>35843</v>
          </cell>
          <cell r="AS3" t="str">
            <v/>
          </cell>
          <cell r="AT3">
            <v>38423</v>
          </cell>
          <cell r="AU3" t="str">
            <v/>
          </cell>
          <cell r="AV3">
            <v>36583</v>
          </cell>
          <cell r="AW3" t="str">
            <v/>
          </cell>
          <cell r="AX3">
            <v>35759</v>
          </cell>
          <cell r="AY3" t="str">
            <v/>
          </cell>
          <cell r="AZ3">
            <v>28616</v>
          </cell>
          <cell r="BA3" t="str">
            <v/>
          </cell>
          <cell r="BB3">
            <v>21477</v>
          </cell>
          <cell r="BC3" t="str">
            <v/>
          </cell>
          <cell r="BD3" t="str">
            <v/>
          </cell>
          <cell r="BE3" t="str">
            <v/>
          </cell>
          <cell r="BF3">
            <v>16334</v>
          </cell>
          <cell r="BG3" t="str">
            <v/>
          </cell>
          <cell r="BH3">
            <v>16334</v>
          </cell>
          <cell r="BI3" t="str">
            <v/>
          </cell>
        </row>
        <row r="4">
          <cell r="A4" t="str">
            <v/>
          </cell>
          <cell r="B4" t="str">
            <v>Procurement equity - Group</v>
          </cell>
          <cell r="C4" t="str">
            <v/>
          </cell>
          <cell r="D4" t="str">
            <v>Procurement equity - Group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str">
            <v/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 t="str">
            <v/>
          </cell>
          <cell r="AT4" t="str">
            <v/>
          </cell>
          <cell r="AU4" t="str">
            <v/>
          </cell>
          <cell r="AV4" t="str">
            <v/>
          </cell>
          <cell r="AW4" t="str">
            <v/>
          </cell>
          <cell r="AX4" t="str">
            <v/>
          </cell>
          <cell r="AY4" t="str">
            <v/>
          </cell>
          <cell r="AZ4" t="str">
            <v/>
          </cell>
          <cell r="BA4" t="str">
            <v/>
          </cell>
          <cell r="BB4" t="str">
            <v/>
          </cell>
          <cell r="BC4" t="str">
            <v/>
          </cell>
          <cell r="BD4" t="str">
            <v/>
          </cell>
          <cell r="BE4" t="str">
            <v/>
          </cell>
          <cell r="BF4" t="str">
            <v/>
          </cell>
          <cell r="BG4" t="str">
            <v/>
          </cell>
          <cell r="BH4" t="str">
            <v/>
          </cell>
          <cell r="BI4" t="str">
            <v/>
          </cell>
        </row>
        <row r="5">
          <cell r="A5">
            <v>2</v>
          </cell>
          <cell r="B5" t="str">
            <v>B-BBEE attributable spend, % of TMPS</v>
          </cell>
          <cell r="C5" t="str">
            <v/>
          </cell>
          <cell r="D5" t="str">
            <v>Procurement from B-BBEE compliant suppliers, %</v>
          </cell>
          <cell r="E5" t="str">
            <v/>
          </cell>
          <cell r="F5">
            <v>75</v>
          </cell>
          <cell r="G5" t="str">
            <v/>
          </cell>
          <cell r="H5">
            <v>75</v>
          </cell>
          <cell r="I5" t="str">
            <v/>
          </cell>
          <cell r="J5" t="str">
            <v/>
          </cell>
          <cell r="K5" t="str">
            <v/>
          </cell>
          <cell r="L5">
            <v>75</v>
          </cell>
          <cell r="M5" t="str">
            <v/>
          </cell>
          <cell r="N5">
            <v>75</v>
          </cell>
          <cell r="O5" t="str">
            <v/>
          </cell>
          <cell r="P5" t="str">
            <v>a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90.5</v>
          </cell>
          <cell r="AE5" t="str">
            <v/>
          </cell>
          <cell r="AF5">
            <v>92.02</v>
          </cell>
          <cell r="AG5" t="str">
            <v/>
          </cell>
          <cell r="AH5">
            <v>89.65</v>
          </cell>
          <cell r="AI5" t="str">
            <v/>
          </cell>
          <cell r="AJ5">
            <v>91.7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91.8</v>
          </cell>
          <cell r="AQ5" t="str">
            <v/>
          </cell>
          <cell r="AR5">
            <v>86.5</v>
          </cell>
          <cell r="AS5" t="str">
            <v/>
          </cell>
          <cell r="AT5">
            <v>87.8</v>
          </cell>
          <cell r="AU5" t="str">
            <v/>
          </cell>
          <cell r="AV5">
            <v>72.599999999999994</v>
          </cell>
          <cell r="AW5" t="str">
            <v/>
          </cell>
          <cell r="AX5">
            <v>82.1</v>
          </cell>
          <cell r="AY5" t="str">
            <v/>
          </cell>
          <cell r="AZ5" t="str">
            <v>─</v>
          </cell>
          <cell r="BA5" t="str">
            <v/>
          </cell>
          <cell r="BB5" t="str">
            <v>─</v>
          </cell>
          <cell r="BC5" t="str">
            <v/>
          </cell>
          <cell r="BD5" t="str">
            <v/>
          </cell>
          <cell r="BE5" t="str">
            <v/>
          </cell>
          <cell r="BF5">
            <v>75</v>
          </cell>
          <cell r="BG5" t="str">
            <v/>
          </cell>
          <cell r="BH5">
            <v>75</v>
          </cell>
          <cell r="BI5" t="str">
            <v/>
          </cell>
        </row>
        <row r="6">
          <cell r="A6">
            <v>3</v>
          </cell>
          <cell r="B6" t="str">
            <v>Black-owned (BO) spend, % of TMPS</v>
          </cell>
          <cell r="C6" t="str">
            <v/>
          </cell>
          <cell r="D6" t="str">
            <v>Procurement from black-owned suppliers, %</v>
          </cell>
          <cell r="E6" t="str">
            <v/>
          </cell>
          <cell r="F6">
            <v>20</v>
          </cell>
          <cell r="G6" t="str">
            <v/>
          </cell>
          <cell r="H6">
            <v>12.5</v>
          </cell>
          <cell r="I6" t="str">
            <v/>
          </cell>
          <cell r="J6" t="str">
            <v/>
          </cell>
          <cell r="K6" t="str">
            <v/>
          </cell>
          <cell r="L6">
            <v>12.5</v>
          </cell>
          <cell r="M6" t="str">
            <v/>
          </cell>
          <cell r="N6">
            <v>12.5</v>
          </cell>
          <cell r="O6" t="str">
            <v/>
          </cell>
          <cell r="P6" t="str">
            <v>a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29.71</v>
          </cell>
          <cell r="AE6" t="str">
            <v/>
          </cell>
          <cell r="AF6">
            <v>31.47</v>
          </cell>
          <cell r="AG6" t="str">
            <v/>
          </cell>
          <cell r="AH6">
            <v>32.340000000000003</v>
          </cell>
          <cell r="AI6" t="str">
            <v/>
          </cell>
          <cell r="AJ6">
            <v>37</v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>
            <v>35.299999999999997</v>
          </cell>
          <cell r="AQ6" t="str">
            <v/>
          </cell>
          <cell r="AR6">
            <v>28.2</v>
          </cell>
          <cell r="AS6" t="str">
            <v/>
          </cell>
          <cell r="AT6">
            <v>25.3</v>
          </cell>
          <cell r="AU6" t="str">
            <v/>
          </cell>
          <cell r="AV6">
            <v>21.6</v>
          </cell>
          <cell r="AW6" t="str">
            <v/>
          </cell>
          <cell r="AX6" t="str">
            <v>─</v>
          </cell>
          <cell r="AY6" t="str">
            <v/>
          </cell>
          <cell r="AZ6" t="str">
            <v>─</v>
          </cell>
          <cell r="BA6" t="str">
            <v/>
          </cell>
          <cell r="BB6" t="str">
            <v>─</v>
          </cell>
          <cell r="BC6" t="str">
            <v/>
          </cell>
          <cell r="BD6" t="str">
            <v/>
          </cell>
          <cell r="BE6" t="str">
            <v/>
          </cell>
          <cell r="BF6">
            <v>12.5</v>
          </cell>
          <cell r="BG6" t="str">
            <v/>
          </cell>
          <cell r="BH6">
            <v>12.5</v>
          </cell>
          <cell r="BI6" t="str">
            <v/>
          </cell>
        </row>
        <row r="7">
          <cell r="A7">
            <v>4</v>
          </cell>
          <cell r="B7" t="str">
            <v>Black women-owned (BWO) spend, % of TMPS</v>
          </cell>
          <cell r="C7" t="str">
            <v/>
          </cell>
          <cell r="D7" t="str">
            <v>Procurement from black women-owned suppliers, %</v>
          </cell>
          <cell r="E7" t="str">
            <v/>
          </cell>
          <cell r="F7">
            <v>9</v>
          </cell>
          <cell r="G7" t="str">
            <v/>
          </cell>
          <cell r="H7">
            <v>6</v>
          </cell>
          <cell r="I7" t="str">
            <v/>
          </cell>
          <cell r="J7" t="str">
            <v/>
          </cell>
          <cell r="K7" t="str">
            <v/>
          </cell>
          <cell r="L7">
            <v>6</v>
          </cell>
          <cell r="M7" t="str">
            <v/>
          </cell>
          <cell r="N7">
            <v>6</v>
          </cell>
          <cell r="O7" t="str">
            <v/>
          </cell>
          <cell r="P7" t="str">
            <v>a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6.72</v>
          </cell>
          <cell r="AE7" t="str">
            <v/>
          </cell>
          <cell r="AF7">
            <v>6.72</v>
          </cell>
          <cell r="AG7" t="str">
            <v/>
          </cell>
          <cell r="AH7">
            <v>6.32</v>
          </cell>
          <cell r="AI7" t="str">
            <v/>
          </cell>
          <cell r="AJ7">
            <v>6.9</v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>
            <v>7.5</v>
          </cell>
          <cell r="AQ7" t="str">
            <v/>
          </cell>
          <cell r="AR7">
            <v>6.5</v>
          </cell>
          <cell r="AS7" t="str">
            <v/>
          </cell>
          <cell r="AT7">
            <v>6</v>
          </cell>
          <cell r="AU7" t="str">
            <v/>
          </cell>
          <cell r="AV7">
            <v>4.3</v>
          </cell>
          <cell r="AW7" t="str">
            <v/>
          </cell>
          <cell r="AX7">
            <v>5.0999999999999996</v>
          </cell>
          <cell r="AY7" t="str">
            <v/>
          </cell>
          <cell r="AZ7" t="str">
            <v>─</v>
          </cell>
          <cell r="BA7" t="str">
            <v/>
          </cell>
          <cell r="BB7" t="str">
            <v>─</v>
          </cell>
          <cell r="BC7" t="str">
            <v/>
          </cell>
          <cell r="BD7" t="str">
            <v/>
          </cell>
          <cell r="BE7" t="str">
            <v/>
          </cell>
          <cell r="BF7">
            <v>6</v>
          </cell>
          <cell r="BG7" t="str">
            <v/>
          </cell>
          <cell r="BH7">
            <v>6</v>
          </cell>
          <cell r="BI7" t="str">
            <v/>
          </cell>
        </row>
        <row r="8">
          <cell r="A8">
            <v>5</v>
          </cell>
          <cell r="B8" t="str">
            <v>Black youth-owned (BYO) spend, % of TMPS</v>
          </cell>
          <cell r="C8" t="str">
            <v/>
          </cell>
          <cell r="D8" t="str">
            <v>Procurement from black youth-owned suppliers, %</v>
          </cell>
          <cell r="E8" t="str">
            <v/>
          </cell>
          <cell r="F8">
            <v>5</v>
          </cell>
          <cell r="G8" t="str">
            <v/>
          </cell>
          <cell r="H8">
            <v>2</v>
          </cell>
          <cell r="I8" t="str">
            <v/>
          </cell>
          <cell r="J8" t="str">
            <v/>
          </cell>
          <cell r="K8" t="str">
            <v/>
          </cell>
          <cell r="L8">
            <v>2</v>
          </cell>
          <cell r="M8" t="str">
            <v/>
          </cell>
          <cell r="N8">
            <v>2</v>
          </cell>
          <cell r="O8" t="str">
            <v/>
          </cell>
          <cell r="P8" t="str">
            <v>r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>
            <v>0.75</v>
          </cell>
          <cell r="AE8" t="str">
            <v/>
          </cell>
          <cell r="AF8">
            <v>0.84</v>
          </cell>
          <cell r="AG8" t="str">
            <v/>
          </cell>
          <cell r="AH8">
            <v>0.82</v>
          </cell>
          <cell r="AI8" t="str">
            <v/>
          </cell>
          <cell r="AJ8">
            <v>0.8</v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>
            <v>1</v>
          </cell>
          <cell r="AQ8" t="str">
            <v/>
          </cell>
          <cell r="AR8">
            <v>1</v>
          </cell>
          <cell r="AS8" t="str">
            <v/>
          </cell>
          <cell r="AT8">
            <v>1</v>
          </cell>
          <cell r="AU8" t="str">
            <v/>
          </cell>
          <cell r="AV8">
            <v>0.9</v>
          </cell>
          <cell r="AW8" t="str">
            <v/>
          </cell>
          <cell r="AX8" t="str">
            <v>─</v>
          </cell>
          <cell r="AY8" t="str">
            <v/>
          </cell>
          <cell r="AZ8" t="str">
            <v>─</v>
          </cell>
          <cell r="BA8" t="str">
            <v/>
          </cell>
          <cell r="BB8" t="str">
            <v>─</v>
          </cell>
          <cell r="BC8" t="str">
            <v/>
          </cell>
          <cell r="BD8" t="str">
            <v/>
          </cell>
          <cell r="BE8" t="str">
            <v/>
          </cell>
          <cell r="BF8">
            <v>1</v>
          </cell>
          <cell r="BG8" t="str">
            <v/>
          </cell>
          <cell r="BH8">
            <v>1</v>
          </cell>
          <cell r="BI8" t="str">
            <v/>
          </cell>
        </row>
        <row r="9">
          <cell r="A9">
            <v>14</v>
          </cell>
          <cell r="B9" t="str">
            <v>Black people living with disabilities (BPLwD), % of TMPS</v>
          </cell>
          <cell r="C9" t="str">
            <v/>
          </cell>
          <cell r="D9" t="str">
            <v>Procurement spend with suppliers owned by black people living with disabilities (BPLwD), % of TMPS SC</v>
          </cell>
          <cell r="E9" t="str">
            <v/>
          </cell>
          <cell r="F9">
            <v>2.5</v>
          </cell>
          <cell r="G9" t="str">
            <v/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>
            <v>1</v>
          </cell>
          <cell r="M9" t="str">
            <v/>
          </cell>
          <cell r="N9">
            <v>1</v>
          </cell>
          <cell r="O9" t="str">
            <v/>
          </cell>
          <cell r="P9" t="str">
            <v>r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>
            <v>0</v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>
            <v>0</v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>─</v>
          </cell>
          <cell r="AQ9" t="str">
            <v/>
          </cell>
          <cell r="AR9" t="str">
            <v>─</v>
          </cell>
          <cell r="AS9" t="str">
            <v/>
          </cell>
          <cell r="AT9" t="str">
            <v>─</v>
          </cell>
          <cell r="AU9" t="str">
            <v/>
          </cell>
          <cell r="AV9" t="str">
            <v>─</v>
          </cell>
          <cell r="AW9" t="str">
            <v/>
          </cell>
          <cell r="AX9" t="str">
            <v>─</v>
          </cell>
          <cell r="AY9" t="str">
            <v/>
          </cell>
          <cell r="AZ9" t="str">
            <v>─</v>
          </cell>
          <cell r="BA9" t="str">
            <v/>
          </cell>
          <cell r="BB9" t="str">
            <v>─</v>
          </cell>
          <cell r="BC9" t="str">
            <v/>
          </cell>
          <cell r="BD9" t="str">
            <v/>
          </cell>
          <cell r="BE9" t="str">
            <v/>
          </cell>
          <cell r="BF9">
            <v>0</v>
          </cell>
          <cell r="BG9" t="str">
            <v/>
          </cell>
          <cell r="BH9">
            <v>0</v>
          </cell>
          <cell r="BI9" t="str">
            <v/>
          </cell>
        </row>
        <row r="10">
          <cell r="A10">
            <v>15</v>
          </cell>
          <cell r="B10" t="str">
            <v>Qualifying small enterprises (QSE) and exempted enterprises (EME), % of TMPS 1</v>
          </cell>
          <cell r="C10" t="str">
            <v/>
          </cell>
          <cell r="D10" t="str">
            <v>Procurement spend with qualifying small enterprises (QSE) and exempted micro enterprises, % of TMPS SC</v>
          </cell>
          <cell r="E10" t="str">
            <v/>
          </cell>
          <cell r="F10" t="str">
            <v/>
          </cell>
          <cell r="G10" t="str">
            <v/>
          </cell>
          <cell r="H10">
            <v>12.5</v>
          </cell>
          <cell r="I10" t="str">
            <v/>
          </cell>
          <cell r="J10" t="str">
            <v/>
          </cell>
          <cell r="K10" t="str">
            <v/>
          </cell>
          <cell r="L10">
            <v>12.5</v>
          </cell>
          <cell r="M10" t="str">
            <v/>
          </cell>
          <cell r="N10" t="str">
            <v>─</v>
          </cell>
          <cell r="O10" t="str">
            <v/>
          </cell>
          <cell r="P10" t="str">
            <v>a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>
            <v>14.72</v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>
            <v>13.6</v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>
            <v>15.09</v>
          </cell>
          <cell r="AQ10" t="str">
            <v/>
          </cell>
          <cell r="AR10" t="str">
            <v>─</v>
          </cell>
          <cell r="AS10" t="str">
            <v/>
          </cell>
          <cell r="AT10">
            <v>10.82</v>
          </cell>
          <cell r="AU10" t="str">
            <v/>
          </cell>
          <cell r="AV10" t="str">
            <v>─</v>
          </cell>
          <cell r="AW10" t="str">
            <v/>
          </cell>
          <cell r="AX10" t="str">
            <v>─</v>
          </cell>
          <cell r="AY10" t="str">
            <v/>
          </cell>
          <cell r="AZ10" t="str">
            <v>─</v>
          </cell>
          <cell r="BA10" t="str">
            <v/>
          </cell>
          <cell r="BB10" t="str">
            <v>─</v>
          </cell>
          <cell r="BC10" t="str">
            <v/>
          </cell>
          <cell r="BD10" t="str">
            <v/>
          </cell>
          <cell r="BE10" t="str">
            <v/>
          </cell>
          <cell r="BF10">
            <v>12.5</v>
          </cell>
          <cell r="BG10" t="str">
            <v/>
          </cell>
          <cell r="BH10">
            <v>12.5</v>
          </cell>
          <cell r="BI10" t="str">
            <v/>
          </cell>
        </row>
        <row r="11">
          <cell r="A11" t="str">
            <v/>
          </cell>
          <cell r="B11" t="str">
            <v>Procurement equity - Company</v>
          </cell>
          <cell r="C11" t="str">
            <v/>
          </cell>
          <cell r="D11" t="str">
            <v>Procurement equity - Company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</row>
        <row r="12">
          <cell r="A12">
            <v>6</v>
          </cell>
          <cell r="B12" t="str">
            <v>Local content contracted (Eskom-wide), %</v>
          </cell>
          <cell r="C12" t="str">
            <v/>
          </cell>
          <cell r="D12" t="str">
            <v>Local content contracted (Eskom-wide), % SC</v>
          </cell>
          <cell r="E12" t="str">
            <v/>
          </cell>
          <cell r="F12" t="str">
            <v/>
          </cell>
          <cell r="G12" t="str">
            <v/>
          </cell>
          <cell r="H12">
            <v>65</v>
          </cell>
          <cell r="I12" t="str">
            <v/>
          </cell>
          <cell r="J12" t="str">
            <v/>
          </cell>
          <cell r="K12" t="str">
            <v/>
          </cell>
          <cell r="L12">
            <v>65</v>
          </cell>
          <cell r="M12" t="str">
            <v/>
          </cell>
          <cell r="N12">
            <v>65</v>
          </cell>
          <cell r="O12" t="str">
            <v/>
          </cell>
          <cell r="P12" t="str">
            <v>r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23.21</v>
          </cell>
          <cell r="AE12" t="str">
            <v/>
          </cell>
          <cell r="AF12">
            <v>22.79</v>
          </cell>
          <cell r="AG12" t="str">
            <v/>
          </cell>
          <cell r="AH12">
            <v>27.37</v>
          </cell>
          <cell r="AI12" t="str">
            <v/>
          </cell>
          <cell r="AJ12">
            <v>28.3</v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>
            <v>40.799999999999997</v>
          </cell>
          <cell r="AQ12" t="str">
            <v/>
          </cell>
          <cell r="AR12" t="str">
            <v/>
          </cell>
          <cell r="AS12" t="str">
            <v/>
          </cell>
          <cell r="AT12">
            <v>52.72</v>
          </cell>
          <cell r="AU12" t="str">
            <v/>
          </cell>
          <cell r="AV12">
            <v>35.9</v>
          </cell>
          <cell r="AW12" t="str">
            <v/>
          </cell>
          <cell r="AX12" t="str">
            <v>─</v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>
            <v>23.21</v>
          </cell>
          <cell r="BG12" t="str">
            <v/>
          </cell>
          <cell r="BH12">
            <v>65</v>
          </cell>
          <cell r="BI12" t="str">
            <v/>
          </cell>
        </row>
        <row r="13">
          <cell r="A13">
            <v>7</v>
          </cell>
          <cell r="B13" t="str">
            <v>Local content contracted (new build), %</v>
          </cell>
          <cell r="C13" t="str">
            <v/>
          </cell>
          <cell r="D13" t="str">
            <v>Local content contracted (new build), % SC</v>
          </cell>
          <cell r="E13" t="str">
            <v/>
          </cell>
          <cell r="F13">
            <v>52</v>
          </cell>
          <cell r="G13" t="str">
            <v/>
          </cell>
          <cell r="H13">
            <v>65</v>
          </cell>
          <cell r="I13" t="str">
            <v/>
          </cell>
          <cell r="J13" t="str">
            <v/>
          </cell>
          <cell r="K13" t="str">
            <v/>
          </cell>
          <cell r="L13">
            <v>65</v>
          </cell>
          <cell r="M13" t="str">
            <v/>
          </cell>
          <cell r="N13">
            <v>65</v>
          </cell>
          <cell r="O13" t="str">
            <v/>
          </cell>
          <cell r="P13" t="str">
            <v>r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>
            <v>56.88</v>
          </cell>
          <cell r="AE13" t="str">
            <v/>
          </cell>
          <cell r="AF13">
            <v>54.46</v>
          </cell>
          <cell r="AG13" t="str">
            <v/>
          </cell>
          <cell r="AH13">
            <v>57.82</v>
          </cell>
          <cell r="AI13" t="str">
            <v/>
          </cell>
          <cell r="AJ13">
            <v>59.1</v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>
            <v>54.6</v>
          </cell>
          <cell r="AQ13" t="str">
            <v/>
          </cell>
          <cell r="AR13">
            <v>51.4</v>
          </cell>
          <cell r="AS13" t="str">
            <v/>
          </cell>
          <cell r="AT13">
            <v>62.4</v>
          </cell>
          <cell r="AU13" t="str">
            <v/>
          </cell>
          <cell r="AV13">
            <v>63.2</v>
          </cell>
          <cell r="AW13" t="str">
            <v/>
          </cell>
          <cell r="AX13">
            <v>80.2</v>
          </cell>
          <cell r="AY13" t="str">
            <v/>
          </cell>
          <cell r="AZ13">
            <v>77.2</v>
          </cell>
          <cell r="BA13" t="str">
            <v/>
          </cell>
          <cell r="BB13">
            <v>79.7</v>
          </cell>
          <cell r="BC13" t="str">
            <v/>
          </cell>
          <cell r="BD13" t="str">
            <v/>
          </cell>
          <cell r="BE13" t="str">
            <v/>
          </cell>
          <cell r="BF13">
            <v>56.88</v>
          </cell>
          <cell r="BG13" t="str">
            <v/>
          </cell>
          <cell r="BH13">
            <v>65</v>
          </cell>
          <cell r="BI13" t="str">
            <v/>
          </cell>
        </row>
        <row r="14">
          <cell r="A14">
            <v>8</v>
          </cell>
          <cell r="B14" t="str">
            <v>B-BBEE attributable spend, % of TMPS</v>
          </cell>
          <cell r="C14" t="str">
            <v/>
          </cell>
          <cell r="D14" t="str">
            <v>Procurement from B-BBEE compliant suppliers, % of TMPS SC</v>
          </cell>
          <cell r="E14" t="str">
            <v/>
          </cell>
          <cell r="F14">
            <v>75</v>
          </cell>
          <cell r="G14" t="str">
            <v/>
          </cell>
          <cell r="H14">
            <v>75</v>
          </cell>
          <cell r="I14" t="str">
            <v/>
          </cell>
          <cell r="J14" t="str">
            <v/>
          </cell>
          <cell r="K14" t="str">
            <v/>
          </cell>
          <cell r="L14">
            <v>75</v>
          </cell>
          <cell r="M14" t="str">
            <v/>
          </cell>
          <cell r="N14">
            <v>75</v>
          </cell>
          <cell r="O14" t="str">
            <v/>
          </cell>
          <cell r="P14" t="str">
            <v>a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>
            <v>89.47</v>
          </cell>
          <cell r="AE14" t="str">
            <v/>
          </cell>
          <cell r="AF14">
            <v>91.17</v>
          </cell>
          <cell r="AG14" t="str">
            <v/>
          </cell>
          <cell r="AH14">
            <v>88.64</v>
          </cell>
          <cell r="AI14" t="str">
            <v/>
          </cell>
          <cell r="AJ14">
            <v>90.9</v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>
            <v>93.9</v>
          </cell>
          <cell r="AQ14" t="str">
            <v/>
          </cell>
          <cell r="AR14">
            <v>86.6</v>
          </cell>
          <cell r="AS14" t="str">
            <v/>
          </cell>
          <cell r="AT14">
            <v>87.6</v>
          </cell>
          <cell r="AU14" t="str">
            <v/>
          </cell>
          <cell r="AV14">
            <v>72.3</v>
          </cell>
          <cell r="AW14" t="str">
            <v/>
          </cell>
          <cell r="AX14">
            <v>86.3</v>
          </cell>
          <cell r="AY14" t="str">
            <v/>
          </cell>
          <cell r="AZ14">
            <v>73.2</v>
          </cell>
          <cell r="BA14" t="str">
            <v/>
          </cell>
          <cell r="BB14">
            <v>52.3</v>
          </cell>
          <cell r="BC14" t="str">
            <v/>
          </cell>
          <cell r="BD14" t="str">
            <v/>
          </cell>
          <cell r="BE14" t="str">
            <v/>
          </cell>
          <cell r="BF14">
            <v>75</v>
          </cell>
          <cell r="BG14" t="str">
            <v/>
          </cell>
          <cell r="BH14">
            <v>75</v>
          </cell>
          <cell r="BI14" t="str">
            <v/>
          </cell>
        </row>
        <row r="15">
          <cell r="A15">
            <v>9</v>
          </cell>
          <cell r="B15" t="str">
            <v>Black-owned (BO) spend, % of TMPS</v>
          </cell>
          <cell r="C15" t="str">
            <v/>
          </cell>
          <cell r="D15" t="str">
            <v>Procurement spend from black-owned suppliers, % of TMPS SC</v>
          </cell>
          <cell r="E15" t="str">
            <v/>
          </cell>
          <cell r="F15">
            <v>20</v>
          </cell>
          <cell r="G15" t="str">
            <v/>
          </cell>
          <cell r="H15">
            <v>12.5</v>
          </cell>
          <cell r="I15" t="str">
            <v/>
          </cell>
          <cell r="J15" t="str">
            <v/>
          </cell>
          <cell r="K15" t="str">
            <v/>
          </cell>
          <cell r="L15">
            <v>12.5</v>
          </cell>
          <cell r="M15" t="str">
            <v/>
          </cell>
          <cell r="N15">
            <v>12.5</v>
          </cell>
          <cell r="O15" t="str">
            <v/>
          </cell>
          <cell r="P15" t="str">
            <v>a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29.77</v>
          </cell>
          <cell r="AE15" t="str">
            <v/>
          </cell>
          <cell r="AF15">
            <v>31.66</v>
          </cell>
          <cell r="AG15" t="str">
            <v/>
          </cell>
          <cell r="AH15">
            <v>32.22</v>
          </cell>
          <cell r="AI15" t="str">
            <v/>
          </cell>
          <cell r="AJ15">
            <v>32.5</v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>
            <v>32.700000000000003</v>
          </cell>
          <cell r="AQ15" t="str">
            <v/>
          </cell>
          <cell r="AR15">
            <v>28.7</v>
          </cell>
          <cell r="AS15" t="str">
            <v/>
          </cell>
          <cell r="AT15">
            <v>25.5</v>
          </cell>
          <cell r="AU15" t="str">
            <v/>
          </cell>
          <cell r="AV15">
            <v>22.3</v>
          </cell>
          <cell r="AW15" t="str">
            <v/>
          </cell>
          <cell r="AX15">
            <v>22.1</v>
          </cell>
          <cell r="AY15" t="str">
            <v/>
          </cell>
          <cell r="AZ15">
            <v>14.6</v>
          </cell>
          <cell r="BA15" t="str">
            <v/>
          </cell>
          <cell r="BB15" t="str">
            <v>─</v>
          </cell>
          <cell r="BC15" t="str">
            <v/>
          </cell>
          <cell r="BD15" t="str">
            <v/>
          </cell>
          <cell r="BE15" t="str">
            <v/>
          </cell>
          <cell r="BF15">
            <v>12.5</v>
          </cell>
          <cell r="BG15" t="str">
            <v/>
          </cell>
          <cell r="BH15">
            <v>12.5</v>
          </cell>
          <cell r="BI15" t="str">
            <v/>
          </cell>
        </row>
        <row r="16">
          <cell r="A16">
            <v>10</v>
          </cell>
          <cell r="B16" t="str">
            <v>Black women-owned (BWO) spend, % of TMPS</v>
          </cell>
          <cell r="C16" t="str">
            <v/>
          </cell>
          <cell r="D16" t="str">
            <v>Procurement from black women-owned suppliers, % of TMPS SC</v>
          </cell>
          <cell r="E16" t="str">
            <v/>
          </cell>
          <cell r="F16">
            <v>9</v>
          </cell>
          <cell r="G16" t="str">
            <v/>
          </cell>
          <cell r="H16">
            <v>6</v>
          </cell>
          <cell r="I16" t="str">
            <v/>
          </cell>
          <cell r="J16" t="str">
            <v/>
          </cell>
          <cell r="K16" t="str">
            <v/>
          </cell>
          <cell r="L16">
            <v>6</v>
          </cell>
          <cell r="M16" t="str">
            <v/>
          </cell>
          <cell r="N16">
            <v>6</v>
          </cell>
          <cell r="O16" t="str">
            <v/>
          </cell>
          <cell r="P16" t="str">
            <v>a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6.9</v>
          </cell>
          <cell r="AE16" t="str">
            <v/>
          </cell>
          <cell r="AF16">
            <v>6.89</v>
          </cell>
          <cell r="AG16" t="str">
            <v/>
          </cell>
          <cell r="AH16">
            <v>6.49</v>
          </cell>
          <cell r="AI16" t="str">
            <v/>
          </cell>
          <cell r="AJ16">
            <v>6.3</v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>
            <v>7.2</v>
          </cell>
          <cell r="AQ16" t="str">
            <v/>
          </cell>
          <cell r="AR16">
            <v>6.7</v>
          </cell>
          <cell r="AS16" t="str">
            <v/>
          </cell>
          <cell r="AT16">
            <v>6.2</v>
          </cell>
          <cell r="AU16" t="str">
            <v/>
          </cell>
          <cell r="AV16">
            <v>4.4000000000000004</v>
          </cell>
          <cell r="AW16" t="str">
            <v/>
          </cell>
          <cell r="AX16">
            <v>4.7</v>
          </cell>
          <cell r="AY16" t="str">
            <v/>
          </cell>
          <cell r="AZ16">
            <v>3.3</v>
          </cell>
          <cell r="BA16" t="str">
            <v/>
          </cell>
          <cell r="BB16">
            <v>4.3</v>
          </cell>
          <cell r="BC16" t="str">
            <v/>
          </cell>
          <cell r="BD16" t="str">
            <v/>
          </cell>
          <cell r="BE16" t="str">
            <v/>
          </cell>
          <cell r="BF16">
            <v>6</v>
          </cell>
          <cell r="BG16" t="str">
            <v/>
          </cell>
          <cell r="BH16">
            <v>6</v>
          </cell>
          <cell r="BI16" t="str">
            <v/>
          </cell>
        </row>
        <row r="17">
          <cell r="A17">
            <v>11</v>
          </cell>
          <cell r="B17" t="str">
            <v>Black youth-owned (BYO) spend, % of TMPS</v>
          </cell>
          <cell r="C17" t="str">
            <v/>
          </cell>
          <cell r="D17" t="str">
            <v>Procurement from black youth-owned suppliers, % of TMPS SC</v>
          </cell>
          <cell r="E17" t="str">
            <v/>
          </cell>
          <cell r="F17">
            <v>5</v>
          </cell>
          <cell r="G17" t="str">
            <v/>
          </cell>
          <cell r="H17">
            <v>2</v>
          </cell>
          <cell r="I17" t="str">
            <v/>
          </cell>
          <cell r="J17" t="str">
            <v/>
          </cell>
          <cell r="K17" t="str">
            <v/>
          </cell>
          <cell r="L17">
            <v>2</v>
          </cell>
          <cell r="M17" t="str">
            <v/>
          </cell>
          <cell r="N17">
            <v>2</v>
          </cell>
          <cell r="O17" t="str">
            <v/>
          </cell>
          <cell r="P17" t="str">
            <v>r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0.78</v>
          </cell>
          <cell r="AE17" t="str">
            <v/>
          </cell>
          <cell r="AF17">
            <v>0.88</v>
          </cell>
          <cell r="AG17" t="str">
            <v/>
          </cell>
          <cell r="AH17">
            <v>0.85</v>
          </cell>
          <cell r="AI17" t="str">
            <v/>
          </cell>
          <cell r="AJ17">
            <v>0.8</v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>
            <v>1</v>
          </cell>
          <cell r="AQ17" t="str">
            <v/>
          </cell>
          <cell r="AR17">
            <v>1</v>
          </cell>
          <cell r="AS17" t="str">
            <v/>
          </cell>
          <cell r="AT17">
            <v>1</v>
          </cell>
          <cell r="AU17" t="str">
            <v/>
          </cell>
          <cell r="AV17">
            <v>0.9</v>
          </cell>
          <cell r="AW17" t="str">
            <v/>
          </cell>
          <cell r="AX17">
            <v>1</v>
          </cell>
          <cell r="AY17" t="str">
            <v/>
          </cell>
          <cell r="AZ17" t="str">
            <v>─</v>
          </cell>
          <cell r="BA17" t="str">
            <v/>
          </cell>
          <cell r="BB17" t="str">
            <v>─</v>
          </cell>
          <cell r="BC17" t="str">
            <v/>
          </cell>
          <cell r="BD17" t="str">
            <v/>
          </cell>
          <cell r="BE17" t="str">
            <v/>
          </cell>
          <cell r="BF17">
            <v>1</v>
          </cell>
          <cell r="BG17" t="str">
            <v/>
          </cell>
          <cell r="BH17">
            <v>1</v>
          </cell>
          <cell r="BI17" t="str">
            <v/>
          </cell>
        </row>
        <row r="18">
          <cell r="A18">
            <v>12</v>
          </cell>
          <cell r="B18" t="str">
            <v>Black people living with disabilities (BPLwD), % of TMPS</v>
          </cell>
          <cell r="C18" t="str">
            <v/>
          </cell>
          <cell r="D18" t="str">
            <v>Procurement spend with suppliers owned by black people living with disabilities (BPLwD), % of TMPS SC</v>
          </cell>
          <cell r="E18" t="str">
            <v/>
          </cell>
          <cell r="F18">
            <v>2.5</v>
          </cell>
          <cell r="G18" t="str">
            <v/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>
            <v>1</v>
          </cell>
          <cell r="M18" t="str">
            <v/>
          </cell>
          <cell r="N18">
            <v>1</v>
          </cell>
          <cell r="O18" t="str">
            <v/>
          </cell>
          <cell r="P18" t="str">
            <v>r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>
            <v>0</v>
          </cell>
          <cell r="AE18" t="str">
            <v/>
          </cell>
          <cell r="AF18">
            <v>0</v>
          </cell>
          <cell r="AG18" t="str">
            <v/>
          </cell>
          <cell r="AH18">
            <v>0</v>
          </cell>
          <cell r="AI18" t="str">
            <v/>
          </cell>
          <cell r="AJ18">
            <v>0</v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>
            <v>0</v>
          </cell>
          <cell r="AQ18" t="str">
            <v/>
          </cell>
          <cell r="AR18" t="str">
            <v>─</v>
          </cell>
          <cell r="AS18" t="str">
            <v/>
          </cell>
          <cell r="AT18" t="str">
            <v>─</v>
          </cell>
          <cell r="AU18" t="str">
            <v/>
          </cell>
          <cell r="AV18" t="str">
            <v>─</v>
          </cell>
          <cell r="AW18" t="str">
            <v/>
          </cell>
          <cell r="AX18" t="str">
            <v>─</v>
          </cell>
          <cell r="AY18" t="str">
            <v/>
          </cell>
          <cell r="AZ18" t="str">
            <v>─</v>
          </cell>
          <cell r="BA18" t="str">
            <v/>
          </cell>
          <cell r="BB18" t="str">
            <v>─</v>
          </cell>
          <cell r="BC18" t="str">
            <v/>
          </cell>
          <cell r="BD18" t="str">
            <v/>
          </cell>
          <cell r="BE18" t="str">
            <v/>
          </cell>
          <cell r="BF18">
            <v>0</v>
          </cell>
          <cell r="BG18" t="str">
            <v/>
          </cell>
          <cell r="BH18">
            <v>0</v>
          </cell>
          <cell r="BI18" t="str">
            <v/>
          </cell>
        </row>
        <row r="19">
          <cell r="A19">
            <v>13</v>
          </cell>
          <cell r="B19" t="str">
            <v>Qualifying small enterprises (QSE) and exempted enterprises (EME), % of TMPS 1</v>
          </cell>
          <cell r="C19" t="str">
            <v/>
          </cell>
          <cell r="D19" t="str">
            <v>Procurement spend with qualifying small enterprises (QSE) and exempted micro enterprises, % of TMPS SC</v>
          </cell>
          <cell r="E19" t="str">
            <v/>
          </cell>
          <cell r="F19" t="str">
            <v/>
          </cell>
          <cell r="G19" t="str">
            <v/>
          </cell>
          <cell r="H19">
            <v>12.5</v>
          </cell>
          <cell r="I19" t="str">
            <v/>
          </cell>
          <cell r="J19" t="str">
            <v/>
          </cell>
          <cell r="K19" t="str">
            <v/>
          </cell>
          <cell r="L19">
            <v>12.5</v>
          </cell>
          <cell r="M19" t="str">
            <v/>
          </cell>
          <cell r="N19">
            <v>12.5</v>
          </cell>
          <cell r="O19" t="str">
            <v/>
          </cell>
          <cell r="P19" t="str">
            <v>a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12.57</v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>
            <v>11.4</v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>
            <v>11.9</v>
          </cell>
          <cell r="AQ19" t="str">
            <v/>
          </cell>
          <cell r="AR19" t="str">
            <v/>
          </cell>
          <cell r="AS19" t="str">
            <v/>
          </cell>
          <cell r="AT19">
            <v>10.41</v>
          </cell>
          <cell r="AU19" t="str">
            <v/>
          </cell>
          <cell r="AV19">
            <v>7.6</v>
          </cell>
          <cell r="AW19" t="str">
            <v/>
          </cell>
          <cell r="AX19" t="str">
            <v>─</v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>
            <v>12.5</v>
          </cell>
          <cell r="BG19" t="str">
            <v/>
          </cell>
          <cell r="BH19">
            <v>12.5</v>
          </cell>
          <cell r="BI19" t="str">
            <v/>
          </cell>
        </row>
      </sheetData>
      <sheetData sheetId="14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</v>
          </cell>
          <cell r="C2" t="str">
            <v/>
          </cell>
          <cell r="D2" t="str">
            <v>Measure and unit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Total capital expenditure (excluding capitalised borrowing costs), R billion</v>
          </cell>
          <cell r="C3" t="str">
            <v/>
          </cell>
          <cell r="D3" t="str">
            <v>Total capital expenditure - group (excluding capitalised borrowing costs), R billion</v>
          </cell>
          <cell r="E3" t="str">
            <v/>
          </cell>
          <cell r="F3" t="str">
            <v/>
          </cell>
          <cell r="G3" t="str">
            <v/>
          </cell>
          <cell r="H3">
            <v>58.04772381766</v>
          </cell>
          <cell r="I3" t="str">
            <v/>
          </cell>
          <cell r="J3" t="str">
            <v/>
          </cell>
          <cell r="K3" t="str">
            <v/>
          </cell>
          <cell r="L3">
            <v>25.1949266099009</v>
          </cell>
          <cell r="M3" t="str">
            <v/>
          </cell>
          <cell r="N3">
            <v>15.18244622185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27.45209757884</v>
          </cell>
          <cell r="AE3" t="str">
            <v/>
          </cell>
          <cell r="AF3">
            <v>19.595510980019998</v>
          </cell>
          <cell r="AG3" t="str">
            <v/>
          </cell>
          <cell r="AH3">
            <v>14.39283129449</v>
          </cell>
          <cell r="AI3" t="str">
            <v/>
          </cell>
          <cell r="AJ3">
            <v>11.159736348039999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57.0748848197101</v>
          </cell>
          <cell r="AQ3" t="str">
            <v/>
          </cell>
          <cell r="AR3">
            <v>35.322941223679997</v>
          </cell>
          <cell r="AS3" t="str">
            <v/>
          </cell>
          <cell r="AT3">
            <v>23.439538660869999</v>
          </cell>
          <cell r="AU3" t="str">
            <v/>
          </cell>
          <cell r="AV3">
            <v>11.01662389567</v>
          </cell>
          <cell r="AW3" t="str">
            <v/>
          </cell>
          <cell r="AX3" t="str">
            <v/>
          </cell>
          <cell r="AY3" t="str">
            <v/>
          </cell>
          <cell r="AZ3" t="str">
            <v/>
          </cell>
          <cell r="BA3" t="str">
            <v/>
          </cell>
          <cell r="BB3" t="str">
            <v/>
          </cell>
          <cell r="BC3" t="str">
            <v/>
          </cell>
          <cell r="BD3" t="str">
            <v/>
          </cell>
          <cell r="BE3" t="str">
            <v/>
          </cell>
          <cell r="BF3">
            <v>56.693031788131101</v>
          </cell>
          <cell r="BG3" t="str">
            <v/>
          </cell>
          <cell r="BH3" t="str">
            <v/>
          </cell>
          <cell r="BI3" t="str">
            <v/>
          </cell>
        </row>
        <row r="4">
          <cell r="A4" t="str">
            <v/>
          </cell>
          <cell r="B4" t="str">
            <v/>
          </cell>
          <cell r="C4" t="str">
            <v/>
          </cell>
          <cell r="D4" t="str">
            <v>Ensure financial sustainability - Group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str">
            <v/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 t="str">
            <v/>
          </cell>
          <cell r="AT4" t="str">
            <v/>
          </cell>
          <cell r="AU4" t="str">
            <v/>
          </cell>
          <cell r="AV4" t="str">
            <v/>
          </cell>
          <cell r="AW4" t="str">
            <v/>
          </cell>
          <cell r="AX4" t="str">
            <v/>
          </cell>
          <cell r="AY4" t="str">
            <v/>
          </cell>
          <cell r="AZ4" t="str">
            <v/>
          </cell>
          <cell r="BA4" t="str">
            <v/>
          </cell>
          <cell r="BB4" t="str">
            <v/>
          </cell>
          <cell r="BC4" t="str">
            <v/>
          </cell>
          <cell r="BD4" t="str">
            <v/>
          </cell>
          <cell r="BE4" t="str">
            <v/>
          </cell>
          <cell r="BF4" t="str">
            <v/>
          </cell>
          <cell r="BG4" t="str">
            <v/>
          </cell>
          <cell r="BH4" t="str">
            <v/>
          </cell>
          <cell r="BI4" t="str">
            <v/>
          </cell>
        </row>
        <row r="5">
          <cell r="A5">
            <v>2</v>
          </cell>
          <cell r="B5" t="str">
            <v>Free funds from operations (FFO), R million</v>
          </cell>
          <cell r="C5" t="str">
            <v/>
          </cell>
          <cell r="D5" t="str">
            <v>Free funds from operations (FFO), R million</v>
          </cell>
          <cell r="E5" t="str">
            <v/>
          </cell>
          <cell r="F5" t="str">
            <v/>
          </cell>
          <cell r="G5" t="str">
            <v/>
          </cell>
          <cell r="H5">
            <v>17892.837979838499</v>
          </cell>
          <cell r="I5" t="str">
            <v/>
          </cell>
          <cell r="J5" t="str">
            <v/>
          </cell>
          <cell r="K5" t="str">
            <v/>
          </cell>
          <cell r="L5">
            <v>18400.9489240517</v>
          </cell>
          <cell r="M5" t="str">
            <v/>
          </cell>
          <cell r="N5">
            <v>7832.0118348154301</v>
          </cell>
          <cell r="O5" t="str">
            <v/>
          </cell>
          <cell r="P5" t="str">
            <v>r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16899</v>
          </cell>
          <cell r="AE5" t="str">
            <v/>
          </cell>
          <cell r="AF5">
            <v>12551.57225866</v>
          </cell>
          <cell r="AG5" t="str">
            <v/>
          </cell>
          <cell r="AH5">
            <v>7390.2960861575502</v>
          </cell>
          <cell r="AI5" t="str">
            <v/>
          </cell>
          <cell r="AJ5">
            <v>6591.6449498065003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27542</v>
          </cell>
          <cell r="AQ5" t="str">
            <v/>
          </cell>
          <cell r="AR5">
            <v>20203.541138485001</v>
          </cell>
          <cell r="AS5" t="str">
            <v/>
          </cell>
          <cell r="AT5">
            <v>23312</v>
          </cell>
          <cell r="AU5" t="str">
            <v/>
          </cell>
          <cell r="AV5">
            <v>10649.3125043</v>
          </cell>
          <cell r="AW5" t="str">
            <v/>
          </cell>
          <cell r="AX5">
            <v>18108</v>
          </cell>
          <cell r="AY5" t="str">
            <v/>
          </cell>
          <cell r="AZ5">
            <v>21757</v>
          </cell>
          <cell r="BA5" t="str">
            <v/>
          </cell>
          <cell r="BB5" t="str">
            <v/>
          </cell>
          <cell r="BC5" t="str">
            <v/>
          </cell>
          <cell r="BD5" t="str">
            <v/>
          </cell>
          <cell r="BE5" t="str">
            <v/>
          </cell>
          <cell r="BF5">
            <v>1313.2698732358899</v>
          </cell>
          <cell r="BG5" t="str">
            <v/>
          </cell>
          <cell r="BH5" t="str">
            <v/>
          </cell>
          <cell r="BI5" t="str">
            <v/>
          </cell>
        </row>
        <row r="6">
          <cell r="A6">
            <v>3</v>
          </cell>
          <cell r="B6" t="str">
            <v>Working capital, ratio</v>
          </cell>
          <cell r="C6" t="str">
            <v/>
          </cell>
          <cell r="D6" t="str">
            <v>Working capital ratio</v>
          </cell>
          <cell r="E6" t="str">
            <v/>
          </cell>
          <cell r="F6" t="str">
            <v/>
          </cell>
          <cell r="G6" t="str">
            <v/>
          </cell>
          <cell r="H6">
            <v>0.82619328091634103</v>
          </cell>
          <cell r="I6" t="str">
            <v/>
          </cell>
          <cell r="J6" t="str">
            <v/>
          </cell>
          <cell r="K6" t="str">
            <v/>
          </cell>
          <cell r="L6">
            <v>0.91659385659925297</v>
          </cell>
          <cell r="M6" t="str">
            <v/>
          </cell>
          <cell r="N6">
            <v>0.98683448931013196</v>
          </cell>
          <cell r="O6" t="str">
            <v/>
          </cell>
          <cell r="P6" t="str">
            <v>r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0.82266139282357098</v>
          </cell>
          <cell r="AE6" t="str">
            <v/>
          </cell>
          <cell r="AF6">
            <v>0.99951105465482903</v>
          </cell>
          <cell r="AG6" t="str">
            <v/>
          </cell>
          <cell r="AH6">
            <v>1.0117345318501001</v>
          </cell>
          <cell r="AI6" t="str">
            <v/>
          </cell>
          <cell r="AJ6">
            <v>0.98665887247020601</v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>
            <v>0.70517710546859802</v>
          </cell>
          <cell r="AQ6" t="str">
            <v/>
          </cell>
          <cell r="AR6">
            <v>0.96134953355625896</v>
          </cell>
          <cell r="AS6" t="str">
            <v/>
          </cell>
          <cell r="AT6">
            <v>0.894833694580906</v>
          </cell>
          <cell r="AU6" t="str">
            <v/>
          </cell>
          <cell r="AV6">
            <v>0.94175576638681802</v>
          </cell>
          <cell r="AW6" t="str">
            <v/>
          </cell>
          <cell r="AX6">
            <v>0.68000305482037005</v>
          </cell>
          <cell r="AY6" t="str">
            <v/>
          </cell>
          <cell r="AZ6">
            <v>1.23</v>
          </cell>
          <cell r="BA6" t="str">
            <v/>
          </cell>
          <cell r="BB6" t="str">
            <v/>
          </cell>
          <cell r="BC6" t="str">
            <v/>
          </cell>
          <cell r="BD6" t="str">
            <v/>
          </cell>
          <cell r="BE6" t="str">
            <v/>
          </cell>
          <cell r="BF6">
            <v>0.81910399788050703</v>
          </cell>
          <cell r="BG6" t="str">
            <v/>
          </cell>
          <cell r="BH6" t="str">
            <v/>
          </cell>
          <cell r="BI6" t="str">
            <v/>
          </cell>
        </row>
        <row r="7">
          <cell r="A7">
            <v>4</v>
          </cell>
          <cell r="B7" t="str">
            <v>Gross debt / EBITDA, ratio</v>
          </cell>
          <cell r="C7" t="str">
            <v/>
          </cell>
          <cell r="D7" t="str">
            <v>Gross debt / EBITDA, ratio</v>
          </cell>
          <cell r="E7" t="str">
            <v/>
          </cell>
          <cell r="F7" t="str">
            <v/>
          </cell>
          <cell r="G7" t="str">
            <v/>
          </cell>
          <cell r="H7">
            <v>15.6390917367894</v>
          </cell>
          <cell r="I7" t="str">
            <v/>
          </cell>
          <cell r="J7" t="str">
            <v/>
          </cell>
          <cell r="K7" t="str">
            <v/>
          </cell>
          <cell r="L7">
            <v>15.256369690754401</v>
          </cell>
          <cell r="M7" t="str">
            <v/>
          </cell>
          <cell r="N7">
            <v>44.921070434583598</v>
          </cell>
          <cell r="O7" t="str">
            <v/>
          </cell>
          <cell r="P7" t="str">
            <v>a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12.856674464711601</v>
          </cell>
          <cell r="AE7" t="str">
            <v/>
          </cell>
          <cell r="AF7">
            <v>15.7121123527187</v>
          </cell>
          <cell r="AG7" t="str">
            <v/>
          </cell>
          <cell r="AH7">
            <v>20.858693194939502</v>
          </cell>
          <cell r="AI7" t="str">
            <v/>
          </cell>
          <cell r="AJ7">
            <v>32.733027259203901</v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>
            <v>10.956163371096499</v>
          </cell>
          <cell r="AQ7" t="str">
            <v/>
          </cell>
          <cell r="AR7">
            <v>9.7571295894705496</v>
          </cell>
          <cell r="AS7" t="str">
            <v/>
          </cell>
          <cell r="AT7">
            <v>10.62</v>
          </cell>
          <cell r="AU7" t="str">
            <v/>
          </cell>
          <cell r="AV7">
            <v>25.669191707902701</v>
          </cell>
          <cell r="AW7" t="str">
            <v/>
          </cell>
          <cell r="AX7">
            <v>16.2</v>
          </cell>
          <cell r="AY7" t="str">
            <v/>
          </cell>
          <cell r="AZ7">
            <v>9.08</v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>
            <v>20.731350430266399</v>
          </cell>
          <cell r="BG7" t="str">
            <v/>
          </cell>
          <cell r="BH7" t="str">
            <v/>
          </cell>
          <cell r="BI7" t="str">
            <v/>
          </cell>
        </row>
        <row r="8">
          <cell r="A8">
            <v>5</v>
          </cell>
          <cell r="B8" t="str">
            <v>Debt service cover, ratio</v>
          </cell>
          <cell r="C8" t="str">
            <v/>
          </cell>
          <cell r="D8" t="str">
            <v>Debt service cover ratio</v>
          </cell>
          <cell r="E8" t="str">
            <v/>
          </cell>
          <cell r="F8" t="str">
            <v/>
          </cell>
          <cell r="G8" t="str">
            <v/>
          </cell>
          <cell r="H8">
            <v>2.1563201928281401</v>
          </cell>
          <cell r="I8" t="str">
            <v/>
          </cell>
          <cell r="J8" t="str">
            <v/>
          </cell>
          <cell r="K8" t="str">
            <v/>
          </cell>
          <cell r="L8">
            <v>1.941952071345</v>
          </cell>
          <cell r="M8" t="str">
            <v/>
          </cell>
          <cell r="N8">
            <v>1.09148887155522</v>
          </cell>
          <cell r="O8" t="str">
            <v/>
          </cell>
          <cell r="P8" t="str">
            <v>r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>
            <v>1.38</v>
          </cell>
          <cell r="AE8" t="str">
            <v/>
          </cell>
          <cell r="AF8">
            <v>1.0797429417051601</v>
          </cell>
          <cell r="AG8" t="str">
            <v/>
          </cell>
          <cell r="AH8">
            <v>0.64027511345277099</v>
          </cell>
          <cell r="AI8" t="str">
            <v/>
          </cell>
          <cell r="AJ8">
            <v>-9.3674940158779793E-2</v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>
            <v>1.21</v>
          </cell>
          <cell r="AQ8" t="str">
            <v/>
          </cell>
          <cell r="AR8">
            <v>0.870134872610699</v>
          </cell>
          <cell r="AS8" t="str">
            <v/>
          </cell>
          <cell r="AT8">
            <v>1.51</v>
          </cell>
          <cell r="AU8" t="str">
            <v/>
          </cell>
          <cell r="AV8">
            <v>-1.46798513517194</v>
          </cell>
          <cell r="AW8" t="str">
            <v/>
          </cell>
          <cell r="AX8">
            <v>2.0084673181242798</v>
          </cell>
          <cell r="AY8" t="str">
            <v/>
          </cell>
          <cell r="AZ8">
            <v>1.7</v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  <cell r="BE8" t="str">
            <v/>
          </cell>
          <cell r="BF8">
            <v>0.88169650943967304</v>
          </cell>
          <cell r="BG8" t="str">
            <v/>
          </cell>
          <cell r="BH8" t="str">
            <v/>
          </cell>
          <cell r="BI8" t="str">
            <v/>
          </cell>
        </row>
        <row r="9">
          <cell r="A9">
            <v>6</v>
          </cell>
          <cell r="B9" t="str">
            <v>Debt/equity (incl. long term provisions), ratio</v>
          </cell>
          <cell r="C9" t="str">
            <v/>
          </cell>
          <cell r="D9" t="str">
            <v>Debt/equity (incl. long term provisions), ratio</v>
          </cell>
          <cell r="E9" t="str">
            <v/>
          </cell>
          <cell r="F9" t="str">
            <v/>
          </cell>
          <cell r="G9" t="str">
            <v/>
          </cell>
          <cell r="H9">
            <v>2.5306675915717101</v>
          </cell>
          <cell r="I9" t="str">
            <v/>
          </cell>
          <cell r="J9" t="str">
            <v/>
          </cell>
          <cell r="K9" t="str">
            <v/>
          </cell>
          <cell r="L9">
            <v>2.1381325683263799</v>
          </cell>
          <cell r="M9" t="str">
            <v/>
          </cell>
          <cell r="N9">
            <v>2.1797980961379699</v>
          </cell>
          <cell r="O9" t="str">
            <v/>
          </cell>
          <cell r="P9" t="str">
            <v>a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>
            <v>2.0827633825996701</v>
          </cell>
          <cell r="AE9" t="str">
            <v/>
          </cell>
          <cell r="AF9">
            <v>2.10952623370255</v>
          </cell>
          <cell r="AG9" t="str">
            <v/>
          </cell>
          <cell r="AH9">
            <v>2.1219977652975102</v>
          </cell>
          <cell r="AI9" t="str">
            <v/>
          </cell>
          <cell r="AJ9">
            <v>2.1509396006969101</v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>
            <v>2.0569629235977298</v>
          </cell>
          <cell r="AQ9" t="str">
            <v/>
          </cell>
          <cell r="AR9">
            <v>1.859699778208</v>
          </cell>
          <cell r="AS9" t="str">
            <v/>
          </cell>
          <cell r="AT9">
            <v>1.7192338453215401</v>
          </cell>
          <cell r="AU9" t="str">
            <v/>
          </cell>
          <cell r="AV9">
            <v>1.84437618671401</v>
          </cell>
          <cell r="AW9" t="str">
            <v/>
          </cell>
          <cell r="AX9">
            <v>1.8416799320347901</v>
          </cell>
          <cell r="AY9" t="str">
            <v/>
          </cell>
          <cell r="AZ9">
            <v>2.29</v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>
            <v>2.72640936512872</v>
          </cell>
          <cell r="BG9" t="str">
            <v/>
          </cell>
          <cell r="BH9" t="str">
            <v/>
          </cell>
          <cell r="BI9" t="str">
            <v/>
          </cell>
        </row>
        <row r="10">
          <cell r="A10" t="str">
            <v/>
          </cell>
          <cell r="B10" t="str">
            <v/>
          </cell>
          <cell r="C10" t="str">
            <v/>
          </cell>
          <cell r="D10" t="str">
            <v>Ensure financial sustainability - Company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</row>
        <row r="11">
          <cell r="A11">
            <v>7</v>
          </cell>
          <cell r="B11" t="str">
            <v>Cost of electricity (excluding depreciation), R/MWh</v>
          </cell>
          <cell r="C11" t="str">
            <v/>
          </cell>
          <cell r="D11" t="str">
            <v>Cost of electricity (excluding depreciation), R/MWh SC</v>
          </cell>
          <cell r="E11" t="str">
            <v/>
          </cell>
          <cell r="F11">
            <v>579.55999999999995</v>
          </cell>
          <cell r="G11" t="str">
            <v/>
          </cell>
          <cell r="H11">
            <v>532.63</v>
          </cell>
          <cell r="I11" t="str">
            <v/>
          </cell>
          <cell r="J11" t="str">
            <v/>
          </cell>
          <cell r="K11" t="str">
            <v/>
          </cell>
          <cell r="L11">
            <v>543.69357673320997</v>
          </cell>
          <cell r="M11" t="str">
            <v/>
          </cell>
          <cell r="N11">
            <v>555.86475911181105</v>
          </cell>
          <cell r="O11" t="str">
            <v/>
          </cell>
          <cell r="P11" t="str">
            <v>r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560.79</v>
          </cell>
          <cell r="AE11" t="str">
            <v/>
          </cell>
          <cell r="AF11">
            <v>569.95732008861796</v>
          </cell>
          <cell r="AG11" t="str">
            <v/>
          </cell>
          <cell r="AH11">
            <v>549.89615737493295</v>
          </cell>
          <cell r="AI11" t="str">
            <v/>
          </cell>
          <cell r="AJ11">
            <v>550.15921176738595</v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>
            <v>541.91694818445399</v>
          </cell>
          <cell r="AQ11" t="str">
            <v/>
          </cell>
          <cell r="AR11">
            <v>519.30240939485805</v>
          </cell>
          <cell r="AS11" t="str">
            <v/>
          </cell>
          <cell r="AT11">
            <v>500.27239500426202</v>
          </cell>
          <cell r="AU11" t="str">
            <v/>
          </cell>
          <cell r="AV11">
            <v>505.07959870756702</v>
          </cell>
          <cell r="AW11" t="str">
            <v/>
          </cell>
          <cell r="AX11">
            <v>496.24</v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>
            <v>606.68847111679202</v>
          </cell>
          <cell r="BG11" t="str">
            <v/>
          </cell>
          <cell r="BH11">
            <v>591.37884442945995</v>
          </cell>
          <cell r="BI11" t="str">
            <v/>
          </cell>
        </row>
        <row r="12">
          <cell r="A12">
            <v>8</v>
          </cell>
          <cell r="B12" t="str">
            <v>Interest cover, ratio</v>
          </cell>
          <cell r="C12" t="str">
            <v/>
          </cell>
          <cell r="D12" t="str">
            <v>Interest cover ratio SC</v>
          </cell>
          <cell r="E12" t="str">
            <v/>
          </cell>
          <cell r="F12">
            <v>0.77</v>
          </cell>
          <cell r="G12" t="str">
            <v/>
          </cell>
          <cell r="H12">
            <v>0.69</v>
          </cell>
          <cell r="I12" t="str">
            <v/>
          </cell>
          <cell r="J12" t="str">
            <v/>
          </cell>
          <cell r="K12" t="str">
            <v/>
          </cell>
          <cell r="L12">
            <v>1.18619064609556</v>
          </cell>
          <cell r="M12" t="str">
            <v/>
          </cell>
          <cell r="N12">
            <v>0.41142119557838402</v>
          </cell>
          <cell r="O12" t="str">
            <v/>
          </cell>
          <cell r="P12" t="str">
            <v>a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1.2862403473975501</v>
          </cell>
          <cell r="AE12" t="str">
            <v/>
          </cell>
          <cell r="AF12">
            <v>1.31090802948716</v>
          </cell>
          <cell r="AG12" t="str">
            <v/>
          </cell>
          <cell r="AH12">
            <v>1.1594153673401899</v>
          </cell>
          <cell r="AI12" t="str">
            <v/>
          </cell>
          <cell r="AJ12">
            <v>0.646939689555041</v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>
            <v>0.64577904664663499</v>
          </cell>
          <cell r="AQ12" t="str">
            <v/>
          </cell>
          <cell r="AR12">
            <v>1.31510079124985</v>
          </cell>
          <cell r="AS12" t="str">
            <v/>
          </cell>
          <cell r="AT12">
            <v>2.27</v>
          </cell>
          <cell r="AU12" t="str">
            <v/>
          </cell>
          <cell r="AV12">
            <v>1.7919368926914201</v>
          </cell>
          <cell r="AW12" t="str">
            <v/>
          </cell>
          <cell r="AX12">
            <v>0.26636217634368098</v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>
            <v>7.6364399875091096E-2</v>
          </cell>
          <cell r="BG12" t="str">
            <v/>
          </cell>
          <cell r="BH12">
            <v>0.646939689555041</v>
          </cell>
          <cell r="BI12" t="str">
            <v/>
          </cell>
        </row>
        <row r="13">
          <cell r="A13">
            <v>9</v>
          </cell>
          <cell r="B13" t="str">
            <v>Debt /equity (incl. long term provisions), ratio</v>
          </cell>
          <cell r="C13" t="str">
            <v/>
          </cell>
          <cell r="D13" t="str">
            <v>Debt /equity (incl. long term provisions), ratio SC</v>
          </cell>
          <cell r="E13" t="str">
            <v/>
          </cell>
          <cell r="F13">
            <v>3.58</v>
          </cell>
          <cell r="G13" t="str">
            <v/>
          </cell>
          <cell r="H13">
            <v>2.48</v>
          </cell>
          <cell r="I13" t="str">
            <v/>
          </cell>
          <cell r="J13" t="str">
            <v/>
          </cell>
          <cell r="K13" t="str">
            <v/>
          </cell>
          <cell r="L13">
            <v>2.2624989451912301</v>
          </cell>
          <cell r="M13" t="str">
            <v/>
          </cell>
          <cell r="N13">
            <v>2.3244506242446801</v>
          </cell>
          <cell r="O13" t="str">
            <v/>
          </cell>
          <cell r="P13" t="str">
            <v>a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>
            <v>2.2549173107057601</v>
          </cell>
          <cell r="AE13" t="str">
            <v/>
          </cell>
          <cell r="AF13">
            <v>2.26848364531316</v>
          </cell>
          <cell r="AG13" t="str">
            <v/>
          </cell>
          <cell r="AH13">
            <v>2.2860461041272702</v>
          </cell>
          <cell r="AI13" t="str">
            <v/>
          </cell>
          <cell r="AJ13">
            <v>2.3376552253081502</v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>
            <v>2.2085961139301999</v>
          </cell>
          <cell r="AQ13" t="str">
            <v/>
          </cell>
          <cell r="AR13">
            <v>1.9989223410458701</v>
          </cell>
          <cell r="AS13" t="str">
            <v/>
          </cell>
          <cell r="AT13">
            <v>1.8390707157256301</v>
          </cell>
          <cell r="AU13" t="str">
            <v/>
          </cell>
          <cell r="AV13">
            <v>1.9747878571316999</v>
          </cell>
          <cell r="AW13" t="str">
            <v/>
          </cell>
          <cell r="AX13">
            <v>1.9583079579635501</v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>
            <v>2.8760954489366402</v>
          </cell>
          <cell r="BG13" t="str">
            <v/>
          </cell>
          <cell r="BH13">
            <v>2.3313758331980101</v>
          </cell>
          <cell r="BI13" t="str">
            <v/>
          </cell>
        </row>
        <row r="14">
          <cell r="A14">
            <v>10</v>
          </cell>
          <cell r="B14" t="str">
            <v>FFO as % of total debt, %</v>
          </cell>
          <cell r="C14" t="str">
            <v/>
          </cell>
          <cell r="D14" t="str">
            <v>FFO as % of total debt, % SC</v>
          </cell>
          <cell r="E14" t="str">
            <v/>
          </cell>
          <cell r="F14">
            <v>8.27</v>
          </cell>
          <cell r="G14" t="str">
            <v/>
          </cell>
          <cell r="H14">
            <v>7.63</v>
          </cell>
          <cell r="I14" t="str">
            <v/>
          </cell>
          <cell r="J14" t="str">
            <v/>
          </cell>
          <cell r="K14" t="str">
            <v/>
          </cell>
          <cell r="L14">
            <v>5.8042378956296403</v>
          </cell>
          <cell r="M14" t="str">
            <v/>
          </cell>
          <cell r="N14">
            <v>2.5335988492133401</v>
          </cell>
          <cell r="O14" t="str">
            <v/>
          </cell>
          <cell r="P14" t="str">
            <v>r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>
            <v>5.43</v>
          </cell>
          <cell r="AE14" t="str">
            <v/>
          </cell>
          <cell r="AF14">
            <v>4.4479243477781001</v>
          </cell>
          <cell r="AG14" t="str">
            <v/>
          </cell>
          <cell r="AH14">
            <v>2.63963650466739</v>
          </cell>
          <cell r="AI14" t="str">
            <v/>
          </cell>
          <cell r="AJ14">
            <v>1.7598275474179299</v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>
            <v>9.2074667691861194</v>
          </cell>
          <cell r="AQ14" t="str">
            <v/>
          </cell>
          <cell r="AR14">
            <v>6.9024275314413996</v>
          </cell>
          <cell r="AS14" t="str">
            <v/>
          </cell>
          <cell r="AT14">
            <v>8.6763087823405005</v>
          </cell>
          <cell r="AU14" t="str">
            <v/>
          </cell>
          <cell r="AV14">
            <v>4.1177408037559404</v>
          </cell>
          <cell r="AW14" t="str">
            <v/>
          </cell>
          <cell r="AX14">
            <v>8.5503006274254396</v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>
            <v>0.46697477076921101</v>
          </cell>
          <cell r="BG14" t="str">
            <v/>
          </cell>
          <cell r="BH14">
            <v>7.1452081904478302</v>
          </cell>
          <cell r="BI14" t="str">
            <v/>
          </cell>
        </row>
        <row r="15">
          <cell r="A15">
            <v>11</v>
          </cell>
          <cell r="B15" t="str">
            <v>Electricity revenue per kWh (including environmental levy), c/kWh</v>
          </cell>
          <cell r="C15" t="str">
            <v/>
          </cell>
          <cell r="D15" t="str">
            <v>Electricity revenue per kWh (including environmental levy), c/kWh</v>
          </cell>
          <cell r="E15" t="str">
            <v/>
          </cell>
          <cell r="F15">
            <v>81.319999999999993</v>
          </cell>
          <cell r="G15" t="str">
            <v/>
          </cell>
          <cell r="H15">
            <v>67.479087045822197</v>
          </cell>
          <cell r="I15" t="str">
            <v/>
          </cell>
          <cell r="J15" t="str">
            <v/>
          </cell>
          <cell r="K15" t="str">
            <v/>
          </cell>
          <cell r="L15">
            <v>73.834370651526498</v>
          </cell>
          <cell r="M15" t="str">
            <v/>
          </cell>
          <cell r="N15">
            <v>66.465851696056305</v>
          </cell>
          <cell r="O15" t="str">
            <v/>
          </cell>
          <cell r="P15" t="str">
            <v>a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74.000933773309299</v>
          </cell>
          <cell r="AE15" t="str">
            <v/>
          </cell>
          <cell r="AF15">
            <v>75.586201099505104</v>
          </cell>
          <cell r="AG15" t="str">
            <v/>
          </cell>
          <cell r="AH15">
            <v>72.258922634018603</v>
          </cell>
          <cell r="AI15" t="str">
            <v/>
          </cell>
          <cell r="AJ15">
            <v>66.328414120796694</v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>
            <v>62.824648640301596</v>
          </cell>
          <cell r="AQ15" t="str">
            <v/>
          </cell>
          <cell r="AR15">
            <v>64.775781842947694</v>
          </cell>
          <cell r="AS15" t="str">
            <v/>
          </cell>
          <cell r="AT15">
            <v>68.969890172076305</v>
          </cell>
          <cell r="AU15" t="str">
            <v/>
          </cell>
          <cell r="AV15">
            <v>62.392633317208798</v>
          </cell>
          <cell r="AW15" t="str">
            <v/>
          </cell>
          <cell r="AX15">
            <v>58.488326019850099</v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>
            <v>67.328932285073193</v>
          </cell>
          <cell r="BG15" t="str">
            <v/>
          </cell>
          <cell r="BH15">
            <v>68.038047240296194</v>
          </cell>
          <cell r="BI15" t="str">
            <v/>
          </cell>
        </row>
        <row r="16">
          <cell r="A16">
            <v>12</v>
          </cell>
          <cell r="B16" t="str">
            <v>Electricity operating cost per kWh (including depreciation and amortisation), c/kWh</v>
          </cell>
          <cell r="C16" t="str">
            <v/>
          </cell>
          <cell r="D16" t="str">
            <v>Electricity operating cost per kWh (including depreciation and amortisation), c/kWh</v>
          </cell>
          <cell r="E16" t="str">
            <v/>
          </cell>
          <cell r="F16">
            <v>69.760000000000005</v>
          </cell>
          <cell r="G16" t="str">
            <v/>
          </cell>
          <cell r="H16">
            <v>63.707740207796903</v>
          </cell>
          <cell r="I16" t="str">
            <v/>
          </cell>
          <cell r="J16" t="str">
            <v/>
          </cell>
          <cell r="K16" t="str">
            <v/>
          </cell>
          <cell r="L16">
            <v>60.786635244110499</v>
          </cell>
          <cell r="M16" t="str">
            <v/>
          </cell>
          <cell r="N16">
            <v>61.808780065082097</v>
          </cell>
          <cell r="O16" t="str">
            <v/>
          </cell>
          <cell r="P16" t="str">
            <v>r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62.141626646300899</v>
          </cell>
          <cell r="AE16" t="str">
            <v/>
          </cell>
          <cell r="AF16">
            <v>63.037261146928302</v>
          </cell>
          <cell r="AG16" t="str">
            <v/>
          </cell>
          <cell r="AH16">
            <v>61.090270773744201</v>
          </cell>
          <cell r="AI16" t="str">
            <v/>
          </cell>
          <cell r="AJ16">
            <v>61.0899444542436</v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>
            <v>59.667389040497497</v>
          </cell>
          <cell r="AQ16" t="str">
            <v/>
          </cell>
          <cell r="AR16">
            <v>57.279326622411503</v>
          </cell>
          <cell r="AS16" t="str">
            <v/>
          </cell>
          <cell r="AT16">
            <v>55.290187989293301</v>
          </cell>
          <cell r="AU16" t="str">
            <v/>
          </cell>
          <cell r="AV16">
            <v>55.786450099926498</v>
          </cell>
          <cell r="AW16" t="str">
            <v/>
          </cell>
          <cell r="AX16">
            <v>54.154814127213797</v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>
            <v>67.139470331717206</v>
          </cell>
          <cell r="BG16" t="str">
            <v/>
          </cell>
          <cell r="BH16">
            <v>66.029756340365594</v>
          </cell>
          <cell r="BI16" t="str">
            <v/>
          </cell>
        </row>
        <row r="17">
          <cell r="A17">
            <v>13</v>
          </cell>
          <cell r="B17" t="str">
            <v>Electricity EBITDA margin, %</v>
          </cell>
          <cell r="C17" t="str">
            <v/>
          </cell>
          <cell r="D17" t="str">
            <v>Electricity EBITDA margin, %</v>
          </cell>
          <cell r="E17" t="str">
            <v/>
          </cell>
          <cell r="F17" t="str">
            <v/>
          </cell>
          <cell r="G17" t="str">
            <v/>
          </cell>
          <cell r="H17">
            <v>15.220563367401899</v>
          </cell>
          <cell r="I17" t="str">
            <v/>
          </cell>
          <cell r="J17" t="str">
            <v/>
          </cell>
          <cell r="K17" t="str">
            <v/>
          </cell>
          <cell r="L17">
            <v>25.353639103242202</v>
          </cell>
          <cell r="M17" t="str">
            <v/>
          </cell>
          <cell r="N17">
            <v>15.5872667585752</v>
          </cell>
          <cell r="O17" t="str">
            <v/>
          </cell>
          <cell r="P17" t="str">
            <v>a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26.909247604210801</v>
          </cell>
          <cell r="AE17" t="str">
            <v/>
          </cell>
          <cell r="AF17">
            <v>26.698593671008702</v>
          </cell>
          <cell r="AG17" t="str">
            <v/>
          </cell>
          <cell r="AH17">
            <v>25.864366755849101</v>
          </cell>
          <cell r="AI17" t="str">
            <v/>
          </cell>
          <cell r="AJ17">
            <v>20.071860785449601</v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>
            <v>17.1633765650374</v>
          </cell>
          <cell r="AQ17" t="str">
            <v/>
          </cell>
          <cell r="AR17">
            <v>23.899292087319001</v>
          </cell>
          <cell r="AS17" t="str">
            <v/>
          </cell>
          <cell r="AT17">
            <v>30.915907339726601</v>
          </cell>
          <cell r="AU17" t="str">
            <v/>
          </cell>
          <cell r="AV17">
            <v>26.5199932492221</v>
          </cell>
          <cell r="AW17" t="str">
            <v/>
          </cell>
          <cell r="AX17">
            <v>11.477811993173001</v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>
            <v>10.858262126225799</v>
          </cell>
          <cell r="BG17" t="str">
            <v/>
          </cell>
          <cell r="BH17">
            <v>13.355441459678399</v>
          </cell>
          <cell r="BI17" t="str">
            <v/>
          </cell>
        </row>
        <row r="18">
          <cell r="A18">
            <v>14</v>
          </cell>
          <cell r="B18" t="str">
            <v>EBIT (before profit/(loss) on embedded derivatives), R million</v>
          </cell>
          <cell r="C18" t="str">
            <v/>
          </cell>
          <cell r="D18" t="str">
            <v>EBIT (before profit/(loss) on embedded derivatives), R million</v>
          </cell>
          <cell r="E18" t="str">
            <v/>
          </cell>
          <cell r="F18" t="str">
            <v/>
          </cell>
          <cell r="G18" t="str">
            <v/>
          </cell>
          <cell r="H18">
            <v>6920.9352777799904</v>
          </cell>
          <cell r="I18" t="str">
            <v/>
          </cell>
          <cell r="J18" t="str">
            <v/>
          </cell>
          <cell r="K18" t="str">
            <v/>
          </cell>
          <cell r="L18">
            <v>13642.211546349999</v>
          </cell>
          <cell r="M18" t="str">
            <v/>
          </cell>
          <cell r="N18">
            <v>2277.9524035300001</v>
          </cell>
          <cell r="O18" t="str">
            <v/>
          </cell>
          <cell r="P18" t="str">
            <v>r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>
            <v>13505.13543162</v>
          </cell>
          <cell r="AE18" t="str">
            <v/>
          </cell>
          <cell r="AF18">
            <v>10669.30338417</v>
          </cell>
          <cell r="AG18" t="str">
            <v/>
          </cell>
          <cell r="AH18">
            <v>7240.8068241499996</v>
          </cell>
          <cell r="AI18" t="str">
            <v/>
          </cell>
          <cell r="AJ18">
            <v>2371.33588104</v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>
            <v>9415.5976038000208</v>
          </cell>
          <cell r="AQ18" t="str">
            <v/>
          </cell>
          <cell r="AR18">
            <v>14461.49800666</v>
          </cell>
          <cell r="AS18" t="str">
            <v/>
          </cell>
          <cell r="AT18">
            <v>15903.6770603</v>
          </cell>
          <cell r="AU18" t="str">
            <v/>
          </cell>
          <cell r="AV18">
            <v>4734.23395127</v>
          </cell>
          <cell r="AW18" t="str">
            <v/>
          </cell>
          <cell r="AX18">
            <v>10692.57762464</v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>
            <v>-589.51238953999098</v>
          </cell>
          <cell r="BG18" t="str">
            <v/>
          </cell>
          <cell r="BH18">
            <v>2522.5395698126099</v>
          </cell>
          <cell r="BI18" t="str">
            <v/>
          </cell>
        </row>
        <row r="19">
          <cell r="A19">
            <v>15</v>
          </cell>
          <cell r="B19" t="str">
            <v>Working capital, ratio</v>
          </cell>
          <cell r="C19" t="str">
            <v/>
          </cell>
          <cell r="D19" t="str">
            <v>Working capital ratio</v>
          </cell>
          <cell r="E19" t="str">
            <v/>
          </cell>
          <cell r="F19" t="str">
            <v/>
          </cell>
          <cell r="G19" t="str">
            <v/>
          </cell>
          <cell r="H19">
            <v>0.84480961099123597</v>
          </cell>
          <cell r="I19" t="str">
            <v/>
          </cell>
          <cell r="J19" t="str">
            <v/>
          </cell>
          <cell r="K19" t="str">
            <v/>
          </cell>
          <cell r="L19">
            <v>0.95262071621337996</v>
          </cell>
          <cell r="M19" t="str">
            <v/>
          </cell>
          <cell r="N19">
            <v>0.95527927241022503</v>
          </cell>
          <cell r="O19" t="str">
            <v/>
          </cell>
          <cell r="P19" t="str">
            <v>r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0.82099927702727105</v>
          </cell>
          <cell r="AE19" t="str">
            <v/>
          </cell>
          <cell r="AF19">
            <v>1.00673064784473</v>
          </cell>
          <cell r="AG19" t="str">
            <v/>
          </cell>
          <cell r="AH19">
            <v>1.0108581581160201</v>
          </cell>
          <cell r="AI19" t="str">
            <v/>
          </cell>
          <cell r="AJ19">
            <v>0.96306731547187296</v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>
            <v>0.68571073336025301</v>
          </cell>
          <cell r="AQ19" t="str">
            <v/>
          </cell>
          <cell r="AR19">
            <v>0.93369392594693201</v>
          </cell>
          <cell r="AS19" t="str">
            <v/>
          </cell>
          <cell r="AT19">
            <v>0.888362372811354</v>
          </cell>
          <cell r="AU19" t="str">
            <v/>
          </cell>
          <cell r="AV19">
            <v>0.94512699688966395</v>
          </cell>
          <cell r="AW19" t="str">
            <v/>
          </cell>
          <cell r="AX19">
            <v>0.67372997646532196</v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>
            <v>0.84463621229772501</v>
          </cell>
          <cell r="BG19" t="str">
            <v/>
          </cell>
          <cell r="BH19">
            <v>0.95739215831050495</v>
          </cell>
          <cell r="BI19" t="str">
            <v/>
          </cell>
        </row>
        <row r="20">
          <cell r="A20">
            <v>16</v>
          </cell>
          <cell r="B20" t="str">
            <v>Gross debt / EBITDA, ratio</v>
          </cell>
          <cell r="C20" t="str">
            <v/>
          </cell>
          <cell r="D20" t="str">
            <v>Gross debt / EBITDA, ratio</v>
          </cell>
          <cell r="E20" t="str">
            <v/>
          </cell>
          <cell r="F20">
            <v>8.49</v>
          </cell>
          <cell r="G20" t="str">
            <v/>
          </cell>
          <cell r="H20">
            <v>15.3211208126434</v>
          </cell>
          <cell r="I20" t="str">
            <v/>
          </cell>
          <cell r="J20" t="str">
            <v/>
          </cell>
          <cell r="K20" t="str">
            <v/>
          </cell>
          <cell r="L20">
            <v>15.2960672946464</v>
          </cell>
          <cell r="M20" t="str">
            <v/>
          </cell>
          <cell r="N20">
            <v>51.846735052347597</v>
          </cell>
          <cell r="O20" t="str">
            <v/>
          </cell>
          <cell r="P20" t="str">
            <v>a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>
            <v>13.6180002682515</v>
          </cell>
          <cell r="AE20" t="str">
            <v/>
          </cell>
          <cell r="AF20">
            <v>15.7530099355681</v>
          </cell>
          <cell r="AG20" t="str">
            <v/>
          </cell>
          <cell r="AH20">
            <v>21.193845718151</v>
          </cell>
          <cell r="AI20" t="str">
            <v/>
          </cell>
          <cell r="AJ20">
            <v>40.099140583346099</v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>
            <v>11.962353355049601</v>
          </cell>
          <cell r="AQ20" t="str">
            <v/>
          </cell>
          <cell r="AR20">
            <v>10.5879301584415</v>
          </cell>
          <cell r="AS20" t="str">
            <v/>
          </cell>
          <cell r="AT20">
            <v>11.16</v>
          </cell>
          <cell r="AU20" t="str">
            <v/>
          </cell>
          <cell r="AV20">
            <v>27.159382245673601</v>
          </cell>
          <cell r="AW20" t="str">
            <v/>
          </cell>
          <cell r="AX20">
            <v>15.3695700959476</v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>
            <v>21.4410488544911</v>
          </cell>
          <cell r="BG20" t="str">
            <v/>
          </cell>
          <cell r="BH20">
            <v>13.7907193298444</v>
          </cell>
          <cell r="BI20" t="str">
            <v/>
          </cell>
        </row>
        <row r="21">
          <cell r="A21">
            <v>17</v>
          </cell>
          <cell r="B21" t="str">
            <v>Debt service cover, ratio</v>
          </cell>
          <cell r="C21" t="str">
            <v/>
          </cell>
          <cell r="D21" t="str">
            <v>Debt service cover ratio</v>
          </cell>
          <cell r="E21" t="str">
            <v/>
          </cell>
          <cell r="F21">
            <v>1.93</v>
          </cell>
          <cell r="G21" t="str">
            <v/>
          </cell>
          <cell r="H21">
            <v>2.31816686278585</v>
          </cell>
          <cell r="I21" t="str">
            <v/>
          </cell>
          <cell r="J21" t="str">
            <v/>
          </cell>
          <cell r="K21" t="str">
            <v/>
          </cell>
          <cell r="L21">
            <v>2.1272394671066701</v>
          </cell>
          <cell r="M21" t="str">
            <v/>
          </cell>
          <cell r="N21">
            <v>2.1844199455456499</v>
          </cell>
          <cell r="O21" t="str">
            <v/>
          </cell>
          <cell r="P21" t="str">
            <v>r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1.2376778544467599</v>
          </cell>
          <cell r="AE21" t="str">
            <v/>
          </cell>
          <cell r="AF21">
            <v>0.98605199651584097</v>
          </cell>
          <cell r="AG21" t="str">
            <v/>
          </cell>
          <cell r="AH21">
            <v>0.499166844366282</v>
          </cell>
          <cell r="AI21" t="str">
            <v/>
          </cell>
          <cell r="AJ21">
            <v>-0.40658050090264403</v>
          </cell>
          <cell r="AK21" t="str">
            <v/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>
            <v>1.16341443323676</v>
          </cell>
          <cell r="AQ21" t="str">
            <v/>
          </cell>
          <cell r="AR21">
            <v>0.81730516207682202</v>
          </cell>
          <cell r="AS21" t="str">
            <v/>
          </cell>
          <cell r="AT21">
            <v>1.43608495111724</v>
          </cell>
          <cell r="AU21" t="str">
            <v/>
          </cell>
          <cell r="AV21">
            <v>-2.1818572133288199</v>
          </cell>
          <cell r="AW21" t="str">
            <v/>
          </cell>
          <cell r="AX21">
            <v>2.0460725303864402</v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 t="str">
            <v/>
          </cell>
          <cell r="BF21">
            <v>0.79462964486455701</v>
          </cell>
          <cell r="BG21" t="str">
            <v/>
          </cell>
          <cell r="BH21">
            <v>2.36029541689406</v>
          </cell>
          <cell r="BI21" t="str">
            <v/>
          </cell>
        </row>
      </sheetData>
      <sheetData sheetId="15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(SAP DM)</v>
          </cell>
          <cell r="C2" t="str">
            <v/>
          </cell>
          <cell r="D2" t="str">
            <v>Measure and unit (Consolidated)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Engineering learners</v>
          </cell>
          <cell r="C3" t="str">
            <v/>
          </cell>
          <cell r="D3" t="str">
            <v>Total engineering learners in the system, number</v>
          </cell>
          <cell r="E3" t="str">
            <v/>
          </cell>
          <cell r="F3">
            <v>391</v>
          </cell>
          <cell r="G3" t="str">
            <v/>
          </cell>
          <cell r="H3">
            <v>652</v>
          </cell>
          <cell r="I3" t="str">
            <v/>
          </cell>
          <cell r="J3">
            <v>652</v>
          </cell>
          <cell r="K3" t="str">
            <v/>
          </cell>
          <cell r="L3">
            <v>652</v>
          </cell>
          <cell r="M3" t="str">
            <v/>
          </cell>
          <cell r="N3">
            <v>652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1817</v>
          </cell>
          <cell r="AE3" t="str">
            <v/>
          </cell>
          <cell r="AF3">
            <v>1793</v>
          </cell>
          <cell r="AG3" t="str">
            <v/>
          </cell>
          <cell r="AH3">
            <v>1807</v>
          </cell>
          <cell r="AI3" t="str">
            <v/>
          </cell>
          <cell r="AJ3">
            <v>1827</v>
          </cell>
          <cell r="AK3" t="str">
            <v/>
          </cell>
          <cell r="AL3">
            <v>1821</v>
          </cell>
          <cell r="AM3" t="str">
            <v/>
          </cell>
          <cell r="AN3">
            <v>1908</v>
          </cell>
          <cell r="AO3" t="str">
            <v/>
          </cell>
          <cell r="AP3">
            <v>1962</v>
          </cell>
          <cell r="AQ3" t="str">
            <v/>
          </cell>
          <cell r="AR3">
            <v>2100</v>
          </cell>
          <cell r="AS3" t="str">
            <v/>
          </cell>
          <cell r="AT3">
            <v>2269</v>
          </cell>
          <cell r="AU3" t="str">
            <v/>
          </cell>
          <cell r="AV3">
            <v>2148</v>
          </cell>
          <cell r="AW3" t="str">
            <v/>
          </cell>
          <cell r="AX3">
            <v>2144</v>
          </cell>
          <cell r="AY3" t="str">
            <v/>
          </cell>
          <cell r="AZ3">
            <v>2273</v>
          </cell>
          <cell r="BA3" t="str">
            <v/>
          </cell>
          <cell r="BB3">
            <v>1335</v>
          </cell>
          <cell r="BC3" t="str">
            <v/>
          </cell>
          <cell r="BD3" t="str">
            <v/>
          </cell>
          <cell r="BE3" t="str">
            <v/>
          </cell>
          <cell r="BF3">
            <v>1817</v>
          </cell>
          <cell r="BG3" t="str">
            <v/>
          </cell>
          <cell r="BH3">
            <v>1700</v>
          </cell>
          <cell r="BI3" t="str">
            <v/>
          </cell>
        </row>
        <row r="4">
          <cell r="A4">
            <v>2</v>
          </cell>
          <cell r="B4" t="str">
            <v>Technician learners</v>
          </cell>
          <cell r="C4" t="str">
            <v/>
          </cell>
          <cell r="D4" t="str">
            <v>Total technician learners in the system, number</v>
          </cell>
          <cell r="E4" t="str">
            <v/>
          </cell>
          <cell r="F4">
            <v>652</v>
          </cell>
          <cell r="G4" t="str">
            <v/>
          </cell>
          <cell r="H4">
            <v>1086</v>
          </cell>
          <cell r="I4" t="str">
            <v/>
          </cell>
          <cell r="J4">
            <v>1086</v>
          </cell>
          <cell r="K4" t="str">
            <v/>
          </cell>
          <cell r="L4">
            <v>1086</v>
          </cell>
          <cell r="M4" t="str">
            <v/>
          </cell>
          <cell r="N4">
            <v>1086</v>
          </cell>
          <cell r="O4" t="str">
            <v/>
          </cell>
          <cell r="P4" t="str">
            <v>r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808</v>
          </cell>
          <cell r="AE4" t="str">
            <v/>
          </cell>
          <cell r="AF4">
            <v>768</v>
          </cell>
          <cell r="AG4" t="str">
            <v/>
          </cell>
          <cell r="AH4">
            <v>777</v>
          </cell>
          <cell r="AI4" t="str">
            <v/>
          </cell>
          <cell r="AJ4">
            <v>767</v>
          </cell>
          <cell r="AK4" t="str">
            <v/>
          </cell>
          <cell r="AL4">
            <v>735</v>
          </cell>
          <cell r="AM4" t="str">
            <v/>
          </cell>
          <cell r="AN4">
            <v>725</v>
          </cell>
          <cell r="AO4" t="str">
            <v/>
          </cell>
          <cell r="AP4">
            <v>815</v>
          </cell>
          <cell r="AQ4" t="str">
            <v/>
          </cell>
          <cell r="AR4">
            <v>801</v>
          </cell>
          <cell r="AS4" t="str">
            <v/>
          </cell>
          <cell r="AT4">
            <v>822</v>
          </cell>
          <cell r="AU4" t="str">
            <v/>
          </cell>
          <cell r="AV4">
            <v>737</v>
          </cell>
          <cell r="AW4" t="str">
            <v/>
          </cell>
          <cell r="AX4">
            <v>835</v>
          </cell>
          <cell r="AY4" t="str">
            <v/>
          </cell>
          <cell r="AZ4">
            <v>844</v>
          </cell>
          <cell r="BA4" t="str">
            <v/>
          </cell>
          <cell r="BB4">
            <v>692</v>
          </cell>
          <cell r="BC4" t="str">
            <v/>
          </cell>
          <cell r="BD4" t="str">
            <v/>
          </cell>
          <cell r="BE4" t="str">
            <v/>
          </cell>
          <cell r="BF4">
            <v>808</v>
          </cell>
          <cell r="BG4" t="str">
            <v/>
          </cell>
          <cell r="BH4">
            <v>1000</v>
          </cell>
          <cell r="BI4" t="str">
            <v/>
          </cell>
        </row>
        <row r="5">
          <cell r="A5">
            <v>3</v>
          </cell>
          <cell r="B5" t="str">
            <v>Artisan learners</v>
          </cell>
          <cell r="C5" t="str">
            <v/>
          </cell>
          <cell r="D5" t="str">
            <v>Total artisan learners in the system, number</v>
          </cell>
          <cell r="E5" t="str">
            <v/>
          </cell>
          <cell r="F5">
            <v>1434</v>
          </cell>
          <cell r="G5" t="str">
            <v/>
          </cell>
          <cell r="H5">
            <v>2390</v>
          </cell>
          <cell r="I5" t="str">
            <v/>
          </cell>
          <cell r="J5">
            <v>2390</v>
          </cell>
          <cell r="K5" t="str">
            <v/>
          </cell>
          <cell r="L5">
            <v>2390</v>
          </cell>
          <cell r="M5" t="str">
            <v/>
          </cell>
          <cell r="N5">
            <v>2390</v>
          </cell>
          <cell r="O5" t="str">
            <v/>
          </cell>
          <cell r="P5" t="str">
            <v>r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2000</v>
          </cell>
          <cell r="AE5" t="str">
            <v/>
          </cell>
          <cell r="AF5">
            <v>1946</v>
          </cell>
          <cell r="AG5" t="str">
            <v/>
          </cell>
          <cell r="AH5">
            <v>1966</v>
          </cell>
          <cell r="AI5" t="str">
            <v/>
          </cell>
          <cell r="AJ5">
            <v>2051</v>
          </cell>
          <cell r="AK5" t="str">
            <v/>
          </cell>
          <cell r="AL5">
            <v>2087</v>
          </cell>
          <cell r="AM5" t="str">
            <v/>
          </cell>
          <cell r="AN5">
            <v>2090</v>
          </cell>
          <cell r="AO5" t="str">
            <v/>
          </cell>
          <cell r="AP5">
            <v>2383</v>
          </cell>
          <cell r="AQ5" t="str">
            <v/>
          </cell>
          <cell r="AR5">
            <v>2336</v>
          </cell>
          <cell r="AS5" t="str">
            <v/>
          </cell>
          <cell r="AT5">
            <v>2518</v>
          </cell>
          <cell r="AU5" t="str">
            <v/>
          </cell>
          <cell r="AV5">
            <v>2322</v>
          </cell>
          <cell r="AW5" t="str">
            <v/>
          </cell>
          <cell r="AX5">
            <v>2847</v>
          </cell>
          <cell r="AY5" t="str">
            <v/>
          </cell>
          <cell r="AZ5">
            <v>2598</v>
          </cell>
          <cell r="BA5" t="str">
            <v/>
          </cell>
          <cell r="BB5">
            <v>2213</v>
          </cell>
          <cell r="BC5" t="str">
            <v/>
          </cell>
          <cell r="BD5" t="str">
            <v/>
          </cell>
          <cell r="BE5" t="str">
            <v/>
          </cell>
          <cell r="BF5">
            <v>2000</v>
          </cell>
          <cell r="BG5" t="str">
            <v/>
          </cell>
          <cell r="BH5">
            <v>2370</v>
          </cell>
          <cell r="BI5" t="str">
            <v/>
          </cell>
        </row>
        <row r="6">
          <cell r="A6">
            <v>4</v>
          </cell>
          <cell r="B6" t="str">
            <v>Learner throughput or qualifying 2</v>
          </cell>
          <cell r="C6" t="str">
            <v/>
          </cell>
          <cell r="D6" t="str">
            <v>Learner throughput or qualifying, number SC, 3</v>
          </cell>
          <cell r="E6" t="str">
            <v/>
          </cell>
          <cell r="F6">
            <v>1200</v>
          </cell>
          <cell r="G6" t="str">
            <v/>
          </cell>
          <cell r="H6">
            <v>1200</v>
          </cell>
          <cell r="I6" t="str">
            <v/>
          </cell>
          <cell r="J6">
            <v>1200</v>
          </cell>
          <cell r="K6" t="str">
            <v/>
          </cell>
          <cell r="L6">
            <v>1200</v>
          </cell>
          <cell r="M6" t="str">
            <v/>
          </cell>
          <cell r="N6">
            <v>1200</v>
          </cell>
          <cell r="O6" t="str">
            <v/>
          </cell>
          <cell r="P6" t="str">
            <v>r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175</v>
          </cell>
          <cell r="AE6" t="str">
            <v/>
          </cell>
          <cell r="AF6">
            <v>84</v>
          </cell>
          <cell r="AG6" t="str">
            <v/>
          </cell>
          <cell r="AH6">
            <v>73</v>
          </cell>
          <cell r="AI6" t="str">
            <v/>
          </cell>
          <cell r="AJ6">
            <v>54</v>
          </cell>
          <cell r="AK6" t="str">
            <v/>
          </cell>
          <cell r="AL6">
            <v>175</v>
          </cell>
          <cell r="AM6" t="str">
            <v/>
          </cell>
          <cell r="AN6" t="str">
            <v/>
          </cell>
          <cell r="AO6" t="str">
            <v/>
          </cell>
          <cell r="AP6" t="str">
            <v>─</v>
          </cell>
          <cell r="AQ6" t="str">
            <v/>
          </cell>
          <cell r="AR6" t="str">
            <v>─</v>
          </cell>
          <cell r="AS6" t="str">
            <v/>
          </cell>
          <cell r="AT6" t="str">
            <v>─</v>
          </cell>
          <cell r="AU6" t="str">
            <v/>
          </cell>
          <cell r="AV6" t="str">
            <v>─</v>
          </cell>
          <cell r="AW6" t="str">
            <v/>
          </cell>
          <cell r="AX6" t="str">
            <v>─</v>
          </cell>
          <cell r="AY6" t="str">
            <v/>
          </cell>
          <cell r="AZ6" t="str">
            <v>─</v>
          </cell>
          <cell r="BA6" t="str">
            <v/>
          </cell>
          <cell r="BB6" t="str">
            <v>─</v>
          </cell>
          <cell r="BC6" t="str">
            <v/>
          </cell>
          <cell r="BD6" t="str">
            <v/>
          </cell>
          <cell r="BE6" t="str">
            <v/>
          </cell>
          <cell r="BF6">
            <v>1200</v>
          </cell>
          <cell r="BG6" t="str">
            <v/>
          </cell>
          <cell r="BH6">
            <v>1200</v>
          </cell>
          <cell r="BI6" t="str">
            <v/>
          </cell>
        </row>
        <row r="7">
          <cell r="A7" t="str">
            <v/>
          </cell>
          <cell r="B7" t="str">
            <v>Employment equity - Group</v>
          </cell>
          <cell r="C7" t="str">
            <v/>
          </cell>
          <cell r="D7" t="str">
            <v>Employment equity - Group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</row>
        <row r="8">
          <cell r="A8">
            <v>5</v>
          </cell>
          <cell r="B8" t="str">
            <v>Eskom group disability</v>
          </cell>
          <cell r="C8" t="str">
            <v/>
          </cell>
          <cell r="D8" t="str">
            <v>Employment equity –  disability, %</v>
          </cell>
          <cell r="E8" t="str">
            <v/>
          </cell>
          <cell r="F8">
            <v>2.5</v>
          </cell>
          <cell r="G8" t="str">
            <v/>
          </cell>
          <cell r="H8">
            <v>2.5</v>
          </cell>
          <cell r="I8" t="str">
            <v/>
          </cell>
          <cell r="J8" t="str">
            <v/>
          </cell>
          <cell r="K8" t="str">
            <v/>
          </cell>
          <cell r="L8">
            <v>2.5</v>
          </cell>
          <cell r="M8" t="str">
            <v/>
          </cell>
          <cell r="N8">
            <v>2.5</v>
          </cell>
          <cell r="O8" t="str">
            <v/>
          </cell>
          <cell r="P8" t="str">
            <v>a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>
            <v>2.75</v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>─</v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>
            <v>2.8</v>
          </cell>
          <cell r="AQ8" t="str">
            <v/>
          </cell>
          <cell r="AR8">
            <v>2.41</v>
          </cell>
          <cell r="AS8" t="str">
            <v/>
          </cell>
          <cell r="AT8">
            <v>2.4300000000000002</v>
          </cell>
          <cell r="AU8" t="str">
            <v/>
          </cell>
          <cell r="AV8">
            <v>2.6</v>
          </cell>
          <cell r="AW8" t="str">
            <v/>
          </cell>
          <cell r="AX8">
            <v>2.4300000000000002</v>
          </cell>
          <cell r="AY8" t="str">
            <v/>
          </cell>
          <cell r="AZ8">
            <v>2.36</v>
          </cell>
          <cell r="BA8" t="str">
            <v/>
          </cell>
          <cell r="BB8">
            <v>2.36</v>
          </cell>
          <cell r="BC8" t="str">
            <v/>
          </cell>
          <cell r="BD8" t="str">
            <v/>
          </cell>
          <cell r="BE8" t="str">
            <v/>
          </cell>
          <cell r="BF8">
            <v>2.75</v>
          </cell>
          <cell r="BG8" t="str">
            <v/>
          </cell>
          <cell r="BH8" t="str">
            <v>─</v>
          </cell>
          <cell r="BI8" t="str">
            <v/>
          </cell>
        </row>
        <row r="9">
          <cell r="A9">
            <v>6</v>
          </cell>
          <cell r="B9" t="str">
            <v>Racial equity in senior management, % of black employees</v>
          </cell>
          <cell r="C9" t="str">
            <v/>
          </cell>
          <cell r="D9" t="str">
            <v>Racial equity in senior management, % black employees</v>
          </cell>
          <cell r="E9" t="str">
            <v/>
          </cell>
          <cell r="F9">
            <v>74</v>
          </cell>
          <cell r="G9" t="str">
            <v/>
          </cell>
          <cell r="H9">
            <v>60</v>
          </cell>
          <cell r="I9" t="str">
            <v/>
          </cell>
          <cell r="J9" t="str">
            <v/>
          </cell>
          <cell r="K9" t="str">
            <v/>
          </cell>
          <cell r="L9">
            <v>60</v>
          </cell>
          <cell r="M9" t="str">
            <v/>
          </cell>
          <cell r="N9">
            <v>60</v>
          </cell>
          <cell r="O9" t="str">
            <v/>
          </cell>
          <cell r="P9" t="str">
            <v>a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>
            <v>60.98</v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>─</v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>
            <v>59.3</v>
          </cell>
          <cell r="AQ9" t="str">
            <v/>
          </cell>
          <cell r="AR9">
            <v>59.1</v>
          </cell>
          <cell r="AS9" t="str">
            <v/>
          </cell>
          <cell r="AT9">
            <v>59.3</v>
          </cell>
          <cell r="AU9" t="str">
            <v/>
          </cell>
          <cell r="AV9" t="str">
            <v>─</v>
          </cell>
          <cell r="AW9" t="str">
            <v/>
          </cell>
          <cell r="AX9">
            <v>58.4</v>
          </cell>
          <cell r="AY9" t="str">
            <v/>
          </cell>
          <cell r="AZ9" t="str">
            <v>─</v>
          </cell>
          <cell r="BA9" t="str">
            <v/>
          </cell>
          <cell r="BB9" t="str">
            <v>─</v>
          </cell>
          <cell r="BC9" t="str">
            <v/>
          </cell>
          <cell r="BD9" t="str">
            <v/>
          </cell>
          <cell r="BE9" t="str">
            <v/>
          </cell>
          <cell r="BF9">
            <v>60.98</v>
          </cell>
          <cell r="BG9" t="str">
            <v/>
          </cell>
          <cell r="BH9" t="str">
            <v>─</v>
          </cell>
          <cell r="BI9" t="str">
            <v/>
          </cell>
        </row>
        <row r="10">
          <cell r="A10">
            <v>7</v>
          </cell>
          <cell r="B10" t="str">
            <v>Racial equity in professionals and middle management, % of black employees</v>
          </cell>
          <cell r="C10" t="str">
            <v/>
          </cell>
          <cell r="D10" t="str">
            <v>Racial equity in professionals and middle management, % black employees</v>
          </cell>
          <cell r="E10" t="str">
            <v/>
          </cell>
          <cell r="F10">
            <v>79</v>
          </cell>
          <cell r="G10" t="str">
            <v/>
          </cell>
          <cell r="H10">
            <v>70</v>
          </cell>
          <cell r="I10" t="str">
            <v/>
          </cell>
          <cell r="J10" t="str">
            <v/>
          </cell>
          <cell r="K10" t="str">
            <v/>
          </cell>
          <cell r="L10">
            <v>70</v>
          </cell>
          <cell r="M10" t="str">
            <v/>
          </cell>
          <cell r="N10">
            <v>70</v>
          </cell>
          <cell r="O10" t="str">
            <v/>
          </cell>
          <cell r="P10" t="str">
            <v>a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>
            <v>71.47</v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>─</v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>
            <v>70.599999999999994</v>
          </cell>
          <cell r="AQ10" t="str">
            <v/>
          </cell>
          <cell r="AR10">
            <v>70.2</v>
          </cell>
          <cell r="AS10" t="str">
            <v/>
          </cell>
          <cell r="AT10">
            <v>67.099999999999994</v>
          </cell>
          <cell r="AU10" t="str">
            <v/>
          </cell>
          <cell r="AV10" t="str">
            <v>─</v>
          </cell>
          <cell r="AW10" t="str">
            <v/>
          </cell>
          <cell r="AX10">
            <v>69</v>
          </cell>
          <cell r="AY10" t="str">
            <v/>
          </cell>
          <cell r="AZ10" t="str">
            <v>─</v>
          </cell>
          <cell r="BA10" t="str">
            <v/>
          </cell>
          <cell r="BB10" t="str">
            <v>─</v>
          </cell>
          <cell r="BC10" t="str">
            <v/>
          </cell>
          <cell r="BD10" t="str">
            <v/>
          </cell>
          <cell r="BE10" t="str">
            <v/>
          </cell>
          <cell r="BF10">
            <v>71.47</v>
          </cell>
          <cell r="BG10" t="str">
            <v/>
          </cell>
          <cell r="BH10" t="str">
            <v>─</v>
          </cell>
          <cell r="BI10" t="str">
            <v/>
          </cell>
        </row>
        <row r="11">
          <cell r="A11">
            <v>8</v>
          </cell>
          <cell r="B11" t="str">
            <v>Gender equity in senior management, % of female employees</v>
          </cell>
          <cell r="C11" t="str">
            <v/>
          </cell>
          <cell r="D11" t="str">
            <v>Gender equity in senior management, % female employees</v>
          </cell>
          <cell r="E11" t="str">
            <v/>
          </cell>
          <cell r="F11">
            <v>38</v>
          </cell>
          <cell r="G11" t="str">
            <v/>
          </cell>
          <cell r="H11">
            <v>31</v>
          </cell>
          <cell r="I11" t="str">
            <v/>
          </cell>
          <cell r="J11" t="str">
            <v/>
          </cell>
          <cell r="K11" t="str">
            <v/>
          </cell>
          <cell r="L11">
            <v>31</v>
          </cell>
          <cell r="M11" t="str">
            <v/>
          </cell>
          <cell r="N11">
            <v>31</v>
          </cell>
          <cell r="O11" t="str">
            <v/>
          </cell>
          <cell r="P11" t="str">
            <v>r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30.16</v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>─</v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>
            <v>28.8</v>
          </cell>
          <cell r="AQ11" t="str">
            <v/>
          </cell>
          <cell r="AR11">
            <v>28.9</v>
          </cell>
          <cell r="AS11" t="str">
            <v/>
          </cell>
          <cell r="AT11">
            <v>28.6</v>
          </cell>
          <cell r="AU11" t="str">
            <v/>
          </cell>
          <cell r="AV11" t="str">
            <v>─</v>
          </cell>
          <cell r="AW11" t="str">
            <v/>
          </cell>
          <cell r="AX11">
            <v>28.5</v>
          </cell>
          <cell r="AY11" t="str">
            <v/>
          </cell>
          <cell r="AZ11" t="str">
            <v>─</v>
          </cell>
          <cell r="BA11" t="str">
            <v/>
          </cell>
          <cell r="BB11" t="str">
            <v>─</v>
          </cell>
          <cell r="BC11" t="str">
            <v/>
          </cell>
          <cell r="BD11" t="str">
            <v/>
          </cell>
          <cell r="BE11" t="str">
            <v/>
          </cell>
          <cell r="BF11">
            <v>30.16</v>
          </cell>
          <cell r="BG11" t="str">
            <v/>
          </cell>
          <cell r="BH11" t="str">
            <v>─</v>
          </cell>
          <cell r="BI11" t="str">
            <v/>
          </cell>
        </row>
        <row r="12">
          <cell r="A12">
            <v>9</v>
          </cell>
          <cell r="B12" t="str">
            <v>Gender equity in professionals and middle management, % of female employees</v>
          </cell>
          <cell r="C12" t="str">
            <v/>
          </cell>
          <cell r="D12" t="str">
            <v>Gender equity in professionals and middle management, % female employees</v>
          </cell>
          <cell r="E12" t="str">
            <v/>
          </cell>
          <cell r="F12">
            <v>42</v>
          </cell>
          <cell r="G12" t="str">
            <v/>
          </cell>
          <cell r="H12">
            <v>37</v>
          </cell>
          <cell r="I12" t="str">
            <v/>
          </cell>
          <cell r="J12" t="str">
            <v/>
          </cell>
          <cell r="K12" t="str">
            <v/>
          </cell>
          <cell r="L12">
            <v>37</v>
          </cell>
          <cell r="M12" t="str">
            <v/>
          </cell>
          <cell r="N12">
            <v>37</v>
          </cell>
          <cell r="O12" t="str">
            <v/>
          </cell>
          <cell r="P12" t="str">
            <v>r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35.11</v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>─</v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>
            <v>34.9</v>
          </cell>
          <cell r="AQ12" t="str">
            <v/>
          </cell>
          <cell r="AR12">
            <v>34.9</v>
          </cell>
          <cell r="AS12" t="str">
            <v/>
          </cell>
          <cell r="AT12">
            <v>34.700000000000003</v>
          </cell>
          <cell r="AU12" t="str">
            <v/>
          </cell>
          <cell r="AV12" t="str">
            <v>─</v>
          </cell>
          <cell r="AW12" t="str">
            <v/>
          </cell>
          <cell r="AX12">
            <v>34</v>
          </cell>
          <cell r="AY12" t="str">
            <v/>
          </cell>
          <cell r="AZ12" t="str">
            <v>─</v>
          </cell>
          <cell r="BA12" t="str">
            <v/>
          </cell>
          <cell r="BB12" t="str">
            <v>─</v>
          </cell>
          <cell r="BC12" t="str">
            <v/>
          </cell>
          <cell r="BD12" t="str">
            <v/>
          </cell>
          <cell r="BE12" t="str">
            <v/>
          </cell>
          <cell r="BF12">
            <v>35.11</v>
          </cell>
          <cell r="BG12" t="str">
            <v/>
          </cell>
          <cell r="BH12" t="str">
            <v>─</v>
          </cell>
          <cell r="BI12" t="str">
            <v/>
          </cell>
        </row>
        <row r="13">
          <cell r="A13" t="str">
            <v/>
          </cell>
          <cell r="B13" t="str">
            <v>Employment equity - Company</v>
          </cell>
          <cell r="C13" t="str">
            <v/>
          </cell>
          <cell r="D13" t="str">
            <v>Employment equity - Company</v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</row>
        <row r="14">
          <cell r="A14">
            <v>10</v>
          </cell>
          <cell r="B14" t="str">
            <v>Eskom company disability</v>
          </cell>
          <cell r="C14" t="str">
            <v/>
          </cell>
          <cell r="D14" t="str">
            <v>Employment equity – disability, % SC</v>
          </cell>
          <cell r="E14" t="str">
            <v/>
          </cell>
          <cell r="F14">
            <v>3</v>
          </cell>
          <cell r="G14" t="str">
            <v/>
          </cell>
          <cell r="H14">
            <v>2.5</v>
          </cell>
          <cell r="I14" t="str">
            <v/>
          </cell>
          <cell r="J14" t="str">
            <v/>
          </cell>
          <cell r="K14" t="str">
            <v/>
          </cell>
          <cell r="L14">
            <v>2.5</v>
          </cell>
          <cell r="M14" t="str">
            <v/>
          </cell>
          <cell r="N14">
            <v>2.5</v>
          </cell>
          <cell r="O14" t="str">
            <v/>
          </cell>
          <cell r="P14" t="str">
            <v>a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>
            <v>3.06</v>
          </cell>
          <cell r="AE14" t="str">
            <v/>
          </cell>
          <cell r="AF14">
            <v>3.07</v>
          </cell>
          <cell r="AG14" t="str">
            <v/>
          </cell>
          <cell r="AH14">
            <v>3.06</v>
          </cell>
          <cell r="AI14" t="str">
            <v/>
          </cell>
          <cell r="AJ14">
            <v>3.05</v>
          </cell>
          <cell r="AK14" t="str">
            <v/>
          </cell>
          <cell r="AL14">
            <v>3.04</v>
          </cell>
          <cell r="AM14" t="str">
            <v/>
          </cell>
          <cell r="AN14">
            <v>3.06</v>
          </cell>
          <cell r="AO14" t="str">
            <v/>
          </cell>
          <cell r="AP14">
            <v>2.99</v>
          </cell>
          <cell r="AQ14" t="str">
            <v/>
          </cell>
          <cell r="AR14">
            <v>2.64</v>
          </cell>
          <cell r="AS14" t="str">
            <v/>
          </cell>
          <cell r="AT14">
            <v>2.5499999999999998</v>
          </cell>
          <cell r="AU14" t="str">
            <v/>
          </cell>
          <cell r="AV14">
            <v>2.59</v>
          </cell>
          <cell r="AW14" t="str">
            <v/>
          </cell>
          <cell r="AX14">
            <v>2.59</v>
          </cell>
          <cell r="AY14" t="str">
            <v/>
          </cell>
          <cell r="AZ14">
            <v>2.4900000000000002</v>
          </cell>
          <cell r="BA14" t="str">
            <v/>
          </cell>
          <cell r="BB14">
            <v>2.5299999999999998</v>
          </cell>
          <cell r="BC14" t="str">
            <v/>
          </cell>
          <cell r="BD14" t="str">
            <v/>
          </cell>
          <cell r="BE14" t="str">
            <v/>
          </cell>
          <cell r="BF14">
            <v>3.06</v>
          </cell>
          <cell r="BG14" t="str">
            <v/>
          </cell>
          <cell r="BH14">
            <v>3</v>
          </cell>
          <cell r="BI14" t="str">
            <v/>
          </cell>
        </row>
        <row r="15">
          <cell r="A15">
            <v>11</v>
          </cell>
          <cell r="B15" t="str">
            <v>Racial equity in senior management, % of black employees</v>
          </cell>
          <cell r="C15" t="str">
            <v/>
          </cell>
          <cell r="D15" t="str">
            <v>Racial equity in senior management, % black employees SC</v>
          </cell>
          <cell r="E15" t="str">
            <v/>
          </cell>
          <cell r="F15">
            <v>74</v>
          </cell>
          <cell r="G15" t="str">
            <v/>
          </cell>
          <cell r="H15">
            <v>60</v>
          </cell>
          <cell r="I15" t="str">
            <v/>
          </cell>
          <cell r="J15" t="str">
            <v/>
          </cell>
          <cell r="K15" t="str">
            <v/>
          </cell>
          <cell r="L15">
            <v>60</v>
          </cell>
          <cell r="M15" t="str">
            <v/>
          </cell>
          <cell r="N15">
            <v>60</v>
          </cell>
          <cell r="O15" t="str">
            <v/>
          </cell>
          <cell r="P15" t="str">
            <v>a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61.06</v>
          </cell>
          <cell r="AE15" t="str">
            <v/>
          </cell>
          <cell r="AF15">
            <v>61.33</v>
          </cell>
          <cell r="AG15" t="str">
            <v/>
          </cell>
          <cell r="AH15">
            <v>61.09</v>
          </cell>
          <cell r="AI15" t="str">
            <v/>
          </cell>
          <cell r="AJ15">
            <v>61</v>
          </cell>
          <cell r="AK15" t="str">
            <v/>
          </cell>
          <cell r="AL15">
            <v>60.67</v>
          </cell>
          <cell r="AM15" t="str">
            <v/>
          </cell>
          <cell r="AN15">
            <v>61.14</v>
          </cell>
          <cell r="AO15" t="str">
            <v/>
          </cell>
          <cell r="AP15">
            <v>59.5</v>
          </cell>
          <cell r="AQ15" t="str">
            <v/>
          </cell>
          <cell r="AR15">
            <v>59.3</v>
          </cell>
          <cell r="AS15" t="str">
            <v/>
          </cell>
          <cell r="AT15">
            <v>59.5</v>
          </cell>
          <cell r="AU15" t="str">
            <v/>
          </cell>
          <cell r="AV15">
            <v>59.2</v>
          </cell>
          <cell r="AW15" t="str">
            <v/>
          </cell>
          <cell r="AX15">
            <v>58.3</v>
          </cell>
          <cell r="AY15" t="str">
            <v/>
          </cell>
          <cell r="AZ15">
            <v>53.9</v>
          </cell>
          <cell r="BA15" t="str">
            <v/>
          </cell>
          <cell r="BB15">
            <v>52.5</v>
          </cell>
          <cell r="BC15" t="str">
            <v/>
          </cell>
          <cell r="BD15" t="str">
            <v/>
          </cell>
          <cell r="BE15" t="str">
            <v/>
          </cell>
          <cell r="BF15">
            <v>61.06</v>
          </cell>
          <cell r="BG15" t="str">
            <v/>
          </cell>
          <cell r="BH15">
            <v>60</v>
          </cell>
          <cell r="BI15" t="str">
            <v/>
          </cell>
        </row>
        <row r="16">
          <cell r="A16">
            <v>12</v>
          </cell>
          <cell r="B16" t="str">
            <v>Racial equity in professionals and middle management, % of black employees</v>
          </cell>
          <cell r="C16" t="str">
            <v/>
          </cell>
          <cell r="D16" t="str">
            <v>Racial equity in professionals and middle management, % black employees SC</v>
          </cell>
          <cell r="E16" t="str">
            <v/>
          </cell>
          <cell r="F16">
            <v>79</v>
          </cell>
          <cell r="G16" t="str">
            <v/>
          </cell>
          <cell r="H16">
            <v>70</v>
          </cell>
          <cell r="I16" t="str">
            <v/>
          </cell>
          <cell r="J16" t="str">
            <v/>
          </cell>
          <cell r="K16" t="str">
            <v/>
          </cell>
          <cell r="L16">
            <v>70</v>
          </cell>
          <cell r="M16" t="str">
            <v/>
          </cell>
          <cell r="N16">
            <v>70</v>
          </cell>
          <cell r="O16" t="str">
            <v/>
          </cell>
          <cell r="P16" t="str">
            <v>a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72.040000000000006</v>
          </cell>
          <cell r="AE16" t="str">
            <v/>
          </cell>
          <cell r="AF16">
            <v>71.900000000000006</v>
          </cell>
          <cell r="AG16" t="str">
            <v/>
          </cell>
          <cell r="AH16">
            <v>71.83</v>
          </cell>
          <cell r="AI16" t="str">
            <v/>
          </cell>
          <cell r="AJ16">
            <v>71.7</v>
          </cell>
          <cell r="AK16" t="str">
            <v/>
          </cell>
          <cell r="AL16">
            <v>71.540000000000006</v>
          </cell>
          <cell r="AM16" t="str">
            <v/>
          </cell>
          <cell r="AN16">
            <v>71.44</v>
          </cell>
          <cell r="AO16" t="str">
            <v/>
          </cell>
          <cell r="AP16">
            <v>71.2</v>
          </cell>
          <cell r="AQ16" t="str">
            <v/>
          </cell>
          <cell r="AR16">
            <v>70.7</v>
          </cell>
          <cell r="AS16" t="str">
            <v/>
          </cell>
          <cell r="AT16">
            <v>70.5</v>
          </cell>
          <cell r="AU16" t="str">
            <v/>
          </cell>
          <cell r="AV16">
            <v>70.3</v>
          </cell>
          <cell r="AW16" t="str">
            <v/>
          </cell>
          <cell r="AX16">
            <v>69.599999999999994</v>
          </cell>
          <cell r="AY16" t="str">
            <v/>
          </cell>
          <cell r="AZ16">
            <v>65.69</v>
          </cell>
          <cell r="BA16" t="str">
            <v/>
          </cell>
          <cell r="BB16">
            <v>64.099999999999994</v>
          </cell>
          <cell r="BC16" t="str">
            <v/>
          </cell>
          <cell r="BD16" t="str">
            <v/>
          </cell>
          <cell r="BE16" t="str">
            <v/>
          </cell>
          <cell r="BF16">
            <v>72.040000000000006</v>
          </cell>
          <cell r="BG16" t="str">
            <v/>
          </cell>
          <cell r="BH16">
            <v>70</v>
          </cell>
          <cell r="BI16" t="str">
            <v/>
          </cell>
        </row>
        <row r="17">
          <cell r="A17">
            <v>13</v>
          </cell>
          <cell r="B17" t="str">
            <v>Gender equity in senior management, % of female employees</v>
          </cell>
          <cell r="C17" t="str">
            <v/>
          </cell>
          <cell r="D17" t="str">
            <v>Gender equity in senior management,  % female employees SC</v>
          </cell>
          <cell r="E17" t="str">
            <v/>
          </cell>
          <cell r="F17">
            <v>38</v>
          </cell>
          <cell r="G17" t="str">
            <v/>
          </cell>
          <cell r="H17">
            <v>31</v>
          </cell>
          <cell r="I17" t="str">
            <v/>
          </cell>
          <cell r="J17" t="str">
            <v/>
          </cell>
          <cell r="K17" t="str">
            <v/>
          </cell>
          <cell r="L17">
            <v>31</v>
          </cell>
          <cell r="M17" t="str">
            <v/>
          </cell>
          <cell r="N17">
            <v>31</v>
          </cell>
          <cell r="O17" t="str">
            <v/>
          </cell>
          <cell r="P17" t="str">
            <v>r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30.18</v>
          </cell>
          <cell r="AE17" t="str">
            <v/>
          </cell>
          <cell r="AF17">
            <v>29.98</v>
          </cell>
          <cell r="AG17" t="str">
            <v/>
          </cell>
          <cell r="AH17">
            <v>29.86</v>
          </cell>
          <cell r="AI17" t="str">
            <v/>
          </cell>
          <cell r="AJ17">
            <v>29.6</v>
          </cell>
          <cell r="AK17" t="str">
            <v/>
          </cell>
          <cell r="AL17">
            <v>29.66</v>
          </cell>
          <cell r="AM17" t="str">
            <v/>
          </cell>
          <cell r="AN17">
            <v>30.13</v>
          </cell>
          <cell r="AO17" t="str">
            <v/>
          </cell>
          <cell r="AP17">
            <v>28.9</v>
          </cell>
          <cell r="AQ17" t="str">
            <v/>
          </cell>
          <cell r="AR17">
            <v>28.9</v>
          </cell>
          <cell r="AS17" t="str">
            <v/>
          </cell>
          <cell r="AT17">
            <v>28.6</v>
          </cell>
          <cell r="AU17" t="str">
            <v/>
          </cell>
          <cell r="AV17">
            <v>28.2</v>
          </cell>
          <cell r="AW17" t="str">
            <v/>
          </cell>
          <cell r="AX17">
            <v>28.2</v>
          </cell>
          <cell r="AY17" t="str">
            <v/>
          </cell>
          <cell r="AZ17">
            <v>24.31</v>
          </cell>
          <cell r="BA17" t="str">
            <v/>
          </cell>
          <cell r="BB17">
            <v>23.5</v>
          </cell>
          <cell r="BC17" t="str">
            <v/>
          </cell>
          <cell r="BD17" t="str">
            <v/>
          </cell>
          <cell r="BE17" t="str">
            <v/>
          </cell>
          <cell r="BF17">
            <v>30.18</v>
          </cell>
          <cell r="BG17" t="str">
            <v/>
          </cell>
          <cell r="BH17">
            <v>30</v>
          </cell>
          <cell r="BI17" t="str">
            <v/>
          </cell>
        </row>
        <row r="18">
          <cell r="A18">
            <v>14</v>
          </cell>
          <cell r="B18" t="str">
            <v>Gender equity in professionals and middle management, % of female employees</v>
          </cell>
          <cell r="C18" t="str">
            <v/>
          </cell>
          <cell r="D18" t="str">
            <v>Gender equity in professionals and middle management,  % female employees SC</v>
          </cell>
          <cell r="E18" t="str">
            <v/>
          </cell>
          <cell r="F18">
            <v>42</v>
          </cell>
          <cell r="G18" t="str">
            <v/>
          </cell>
          <cell r="H18">
            <v>37</v>
          </cell>
          <cell r="I18" t="str">
            <v/>
          </cell>
          <cell r="J18" t="str">
            <v/>
          </cell>
          <cell r="K18" t="str">
            <v/>
          </cell>
          <cell r="L18">
            <v>37</v>
          </cell>
          <cell r="M18" t="str">
            <v/>
          </cell>
          <cell r="N18">
            <v>37</v>
          </cell>
          <cell r="O18" t="str">
            <v/>
          </cell>
          <cell r="P18" t="str">
            <v>r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>
            <v>35.89</v>
          </cell>
          <cell r="AE18" t="str">
            <v/>
          </cell>
          <cell r="AF18">
            <v>35.83</v>
          </cell>
          <cell r="AG18" t="str">
            <v/>
          </cell>
          <cell r="AH18">
            <v>35.71</v>
          </cell>
          <cell r="AI18" t="str">
            <v/>
          </cell>
          <cell r="AJ18">
            <v>35.6</v>
          </cell>
          <cell r="AK18" t="str">
            <v/>
          </cell>
          <cell r="AL18">
            <v>35.619999999999997</v>
          </cell>
          <cell r="AM18" t="str">
            <v/>
          </cell>
          <cell r="AN18">
            <v>35.65</v>
          </cell>
          <cell r="AO18" t="str">
            <v/>
          </cell>
          <cell r="AP18">
            <v>35.799999999999997</v>
          </cell>
          <cell r="AQ18" t="str">
            <v/>
          </cell>
          <cell r="AR18">
            <v>35.6</v>
          </cell>
          <cell r="AS18" t="str">
            <v/>
          </cell>
          <cell r="AT18">
            <v>35.5</v>
          </cell>
          <cell r="AU18" t="str">
            <v/>
          </cell>
          <cell r="AV18">
            <v>35.200000000000003</v>
          </cell>
          <cell r="AW18" t="str">
            <v/>
          </cell>
          <cell r="AX18">
            <v>34.6</v>
          </cell>
          <cell r="AY18" t="str">
            <v/>
          </cell>
          <cell r="AZ18">
            <v>32.43</v>
          </cell>
          <cell r="BA18" t="str">
            <v/>
          </cell>
          <cell r="BB18">
            <v>31.6</v>
          </cell>
          <cell r="BC18" t="str">
            <v/>
          </cell>
          <cell r="BD18" t="str">
            <v/>
          </cell>
          <cell r="BE18" t="str">
            <v/>
          </cell>
          <cell r="BF18">
            <v>35.89</v>
          </cell>
          <cell r="BG18" t="str">
            <v/>
          </cell>
          <cell r="BH18">
            <v>36</v>
          </cell>
          <cell r="BI18" t="str">
            <v/>
          </cell>
        </row>
      </sheetData>
      <sheetData sheetId="16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</v>
          </cell>
          <cell r="C2" t="str">
            <v/>
          </cell>
          <cell r="D2" t="str">
            <v>Measure and unit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Training spend as % of gross employee benefit costs</v>
          </cell>
          <cell r="C3" t="str">
            <v/>
          </cell>
          <cell r="D3" t="str">
            <v>Training spend as % of gross employee benefit costs</v>
          </cell>
          <cell r="E3" t="str">
            <v/>
          </cell>
          <cell r="F3" t="str">
            <v/>
          </cell>
          <cell r="G3" t="str">
            <v/>
          </cell>
          <cell r="H3">
            <v>5</v>
          </cell>
          <cell r="I3" t="str">
            <v/>
          </cell>
          <cell r="J3" t="str">
            <v/>
          </cell>
          <cell r="K3" t="str">
            <v/>
          </cell>
          <cell r="L3">
            <v>6.14</v>
          </cell>
          <cell r="M3" t="str">
            <v/>
          </cell>
          <cell r="N3">
            <v>5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6.31</v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>
            <v>6.55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7.87</v>
          </cell>
          <cell r="AQ3" t="str">
            <v/>
          </cell>
          <cell r="AR3">
            <v>7.25</v>
          </cell>
          <cell r="AS3" t="str">
            <v/>
          </cell>
          <cell r="AT3">
            <v>7.48</v>
          </cell>
          <cell r="AU3" t="str">
            <v/>
          </cell>
          <cell r="AV3">
            <v>7.15</v>
          </cell>
          <cell r="AW3" t="str">
            <v/>
          </cell>
          <cell r="AX3" t="str">
            <v>─</v>
          </cell>
          <cell r="AY3" t="str">
            <v/>
          </cell>
          <cell r="AZ3" t="str">
            <v>─</v>
          </cell>
          <cell r="BA3" t="str">
            <v/>
          </cell>
          <cell r="BB3" t="str">
            <v>─</v>
          </cell>
          <cell r="BC3" t="str">
            <v/>
          </cell>
          <cell r="BD3" t="str">
            <v/>
          </cell>
          <cell r="BE3" t="str">
            <v/>
          </cell>
          <cell r="BF3">
            <v>6.66</v>
          </cell>
          <cell r="BG3" t="str">
            <v/>
          </cell>
          <cell r="BH3">
            <v>6.32</v>
          </cell>
          <cell r="BI3" t="str">
            <v/>
          </cell>
        </row>
      </sheetData>
      <sheetData sheetId="17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</v>
          </cell>
          <cell r="C2" t="str">
            <v/>
          </cell>
          <cell r="D2" t="str">
            <v>Measure and unit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Relative particulate emissions, kg/MWh sent out</v>
          </cell>
          <cell r="C3" t="str">
            <v/>
          </cell>
          <cell r="D3" t="str">
            <v>Relative particulate emissions, kg/MWh sent out SC</v>
          </cell>
          <cell r="E3" t="str">
            <v/>
          </cell>
          <cell r="F3">
            <v>0.28999999999999998</v>
          </cell>
          <cell r="G3" t="str">
            <v/>
          </cell>
          <cell r="H3">
            <v>0.35</v>
          </cell>
          <cell r="I3" t="str">
            <v/>
          </cell>
          <cell r="J3" t="str">
            <v/>
          </cell>
          <cell r="K3" t="str">
            <v/>
          </cell>
          <cell r="L3">
            <v>0.35</v>
          </cell>
          <cell r="M3" t="str">
            <v/>
          </cell>
          <cell r="N3">
            <v>0.35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0.33</v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>
            <v>0.35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0.35</v>
          </cell>
          <cell r="AQ3" t="str">
            <v/>
          </cell>
          <cell r="AR3">
            <v>0.32</v>
          </cell>
          <cell r="AS3" t="str">
            <v/>
          </cell>
          <cell r="AT3">
            <v>0.31</v>
          </cell>
          <cell r="AU3" t="str">
            <v/>
          </cell>
          <cell r="AV3">
            <v>0.32</v>
          </cell>
          <cell r="AW3" t="str">
            <v/>
          </cell>
          <cell r="AX3">
            <v>0.35</v>
          </cell>
          <cell r="AY3" t="str">
            <v/>
          </cell>
          <cell r="AZ3">
            <v>0.31</v>
          </cell>
          <cell r="BA3" t="str">
            <v/>
          </cell>
          <cell r="BB3">
            <v>0.33</v>
          </cell>
          <cell r="BC3" t="str">
            <v/>
          </cell>
          <cell r="BD3" t="str">
            <v/>
          </cell>
          <cell r="BE3" t="str">
            <v/>
          </cell>
          <cell r="BF3">
            <v>0.34</v>
          </cell>
          <cell r="BG3" t="str">
            <v/>
          </cell>
          <cell r="BH3">
            <v>0.32</v>
          </cell>
          <cell r="BI3" t="str">
            <v/>
          </cell>
        </row>
        <row r="4">
          <cell r="A4">
            <v>2</v>
          </cell>
          <cell r="B4" t="str">
            <v>Specific water consumption, L/kWh sent out</v>
          </cell>
          <cell r="C4" t="str">
            <v/>
          </cell>
          <cell r="D4" t="str">
            <v>Specific water consumption, L/kWh sent out SC</v>
          </cell>
          <cell r="E4" t="str">
            <v/>
          </cell>
          <cell r="F4">
            <v>1.21</v>
          </cell>
          <cell r="G4" t="str">
            <v/>
          </cell>
          <cell r="H4">
            <v>1.39</v>
          </cell>
          <cell r="I4" t="str">
            <v/>
          </cell>
          <cell r="J4" t="str">
            <v/>
          </cell>
          <cell r="K4" t="str">
            <v/>
          </cell>
          <cell r="L4">
            <v>1.39</v>
          </cell>
          <cell r="M4" t="str">
            <v/>
          </cell>
          <cell r="N4">
            <v>1.39</v>
          </cell>
          <cell r="O4" t="str">
            <v/>
          </cell>
          <cell r="P4" t="str">
            <v>r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1.4</v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>
            <v>1.44</v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>
            <v>1.35</v>
          </cell>
          <cell r="AQ4" t="str">
            <v/>
          </cell>
          <cell r="AR4">
            <v>1.34</v>
          </cell>
          <cell r="AS4" t="str">
            <v/>
          </cell>
          <cell r="AT4">
            <v>1.33</v>
          </cell>
          <cell r="AU4" t="str">
            <v/>
          </cell>
          <cell r="AV4">
            <v>1.32</v>
          </cell>
          <cell r="AW4" t="str">
            <v/>
          </cell>
          <cell r="AX4">
            <v>1.42</v>
          </cell>
          <cell r="AY4" t="str">
            <v/>
          </cell>
          <cell r="AZ4">
            <v>1.34</v>
          </cell>
          <cell r="BA4" t="str">
            <v/>
          </cell>
          <cell r="BB4">
            <v>1.35</v>
          </cell>
          <cell r="BC4" t="str">
            <v/>
          </cell>
          <cell r="BD4" t="str">
            <v/>
          </cell>
          <cell r="BE4" t="str">
            <v/>
          </cell>
          <cell r="BF4">
            <v>1.41</v>
          </cell>
          <cell r="BG4" t="str">
            <v/>
          </cell>
          <cell r="BH4">
            <v>1.37</v>
          </cell>
          <cell r="BI4" t="str">
            <v/>
          </cell>
        </row>
        <row r="5">
          <cell r="A5">
            <v>3</v>
          </cell>
          <cell r="B5" t="str">
            <v>Environmental legal contraventions in terms of the Operational Health Dashboard, number 1</v>
          </cell>
          <cell r="C5" t="str">
            <v/>
          </cell>
          <cell r="D5" t="str">
            <v>Environmental legal contraventions in terms of the Operational Health Dashboard, number</v>
          </cell>
          <cell r="E5" t="str">
            <v/>
          </cell>
          <cell r="F5">
            <v>0</v>
          </cell>
          <cell r="G5" t="str">
            <v/>
          </cell>
          <cell r="H5">
            <v>2</v>
          </cell>
          <cell r="I5" t="str">
            <v/>
          </cell>
          <cell r="J5" t="str">
            <v/>
          </cell>
          <cell r="K5" t="str">
            <v/>
          </cell>
          <cell r="L5">
            <v>2</v>
          </cell>
          <cell r="M5" t="str">
            <v/>
          </cell>
          <cell r="N5">
            <v>0</v>
          </cell>
          <cell r="O5" t="str">
            <v/>
          </cell>
          <cell r="P5" t="str">
            <v>a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0</v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>
            <v>0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2</v>
          </cell>
          <cell r="AQ5" t="str">
            <v/>
          </cell>
          <cell r="AR5">
            <v>2</v>
          </cell>
          <cell r="AS5" t="str">
            <v/>
          </cell>
          <cell r="AT5">
            <v>1</v>
          </cell>
          <cell r="AU5">
            <v>2</v>
          </cell>
          <cell r="AV5">
            <v>0</v>
          </cell>
          <cell r="AW5" t="str">
            <v/>
          </cell>
          <cell r="AX5">
            <v>2</v>
          </cell>
          <cell r="AY5" t="str">
            <v/>
          </cell>
          <cell r="AZ5">
            <v>5</v>
          </cell>
          <cell r="BA5" t="str">
            <v/>
          </cell>
          <cell r="BB5">
            <v>0</v>
          </cell>
          <cell r="BC5" t="str">
            <v/>
          </cell>
          <cell r="BD5" t="str">
            <v/>
          </cell>
          <cell r="BE5" t="str">
            <v/>
          </cell>
          <cell r="BF5">
            <v>2</v>
          </cell>
          <cell r="BG5" t="str">
            <v/>
          </cell>
          <cell r="BH5">
            <v>2</v>
          </cell>
          <cell r="BI5" t="str">
            <v/>
          </cell>
        </row>
      </sheetData>
      <sheetData sheetId="18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(SAP DM)</v>
          </cell>
          <cell r="C2" t="str">
            <v/>
          </cell>
          <cell r="D2" t="str">
            <v>Measure and unit (Consolidated)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Lost-time incidence rate, including occupational diseases, index 1</v>
          </cell>
          <cell r="C3" t="str">
            <v/>
          </cell>
          <cell r="D3" t="str">
            <v>Employee lost-time incidence rate (LTIR), index SC</v>
          </cell>
          <cell r="E3" t="str">
            <v/>
          </cell>
          <cell r="F3">
            <v>0.24</v>
          </cell>
          <cell r="G3" t="str">
            <v/>
          </cell>
          <cell r="H3">
            <v>0.35</v>
          </cell>
          <cell r="I3" t="str">
            <v/>
          </cell>
          <cell r="J3" t="str">
            <v/>
          </cell>
          <cell r="K3" t="str">
            <v/>
          </cell>
          <cell r="L3">
            <v>0.33</v>
          </cell>
          <cell r="M3" t="str">
            <v/>
          </cell>
          <cell r="N3">
            <v>0.35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0.32</v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>
            <v>0.3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0.31</v>
          </cell>
          <cell r="AQ3" t="str">
            <v/>
          </cell>
          <cell r="AR3">
            <v>0.31</v>
          </cell>
          <cell r="AS3" t="str">
            <v/>
          </cell>
          <cell r="AT3">
            <v>0.35</v>
          </cell>
          <cell r="AU3" t="str">
            <v/>
          </cell>
          <cell r="AV3">
            <v>0.38</v>
          </cell>
          <cell r="AW3" t="str">
            <v/>
          </cell>
          <cell r="AX3">
            <v>0.4</v>
          </cell>
          <cell r="AY3" t="str">
            <v/>
          </cell>
          <cell r="AZ3">
            <v>0.41</v>
          </cell>
          <cell r="BA3" t="str">
            <v/>
          </cell>
          <cell r="BB3">
            <v>0.47</v>
          </cell>
          <cell r="BC3" t="str">
            <v/>
          </cell>
          <cell r="BD3" t="str">
            <v/>
          </cell>
          <cell r="BE3" t="str">
            <v/>
          </cell>
          <cell r="BF3">
            <v>0.33</v>
          </cell>
          <cell r="BG3" t="str">
            <v/>
          </cell>
          <cell r="BH3">
            <v>0.35</v>
          </cell>
          <cell r="BI3" t="str">
            <v/>
          </cell>
        </row>
        <row r="4">
          <cell r="A4">
            <v>2</v>
          </cell>
          <cell r="B4" t="str">
            <v/>
          </cell>
          <cell r="C4" t="str">
            <v/>
          </cell>
          <cell r="D4" t="str">
            <v>Fatalities (employees and contractors), number</v>
          </cell>
          <cell r="E4" t="str">
            <v/>
          </cell>
          <cell r="F4" t="str">
            <v>─</v>
          </cell>
          <cell r="G4" t="str">
            <v/>
          </cell>
          <cell r="H4" t="str">
            <v>─</v>
          </cell>
          <cell r="I4" t="str">
            <v/>
          </cell>
          <cell r="J4" t="str">
            <v>─</v>
          </cell>
          <cell r="K4" t="str">
            <v/>
          </cell>
          <cell r="L4" t="str">
            <v>─</v>
          </cell>
          <cell r="M4" t="str">
            <v/>
          </cell>
          <cell r="N4" t="str">
            <v>─</v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7</v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>
            <v>2</v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>
            <v>23</v>
          </cell>
          <cell r="AQ4" t="str">
            <v/>
          </cell>
          <cell r="AR4">
            <v>18</v>
          </cell>
          <cell r="AS4" t="str">
            <v/>
          </cell>
          <cell r="AT4">
            <v>10</v>
          </cell>
          <cell r="AU4" t="str">
            <v/>
          </cell>
          <cell r="AV4">
            <v>4</v>
          </cell>
          <cell r="AW4" t="str">
            <v/>
          </cell>
          <cell r="AX4">
            <v>19</v>
          </cell>
          <cell r="AY4" t="str">
            <v/>
          </cell>
          <cell r="AZ4">
            <v>24</v>
          </cell>
          <cell r="BA4" t="str">
            <v/>
          </cell>
          <cell r="BB4">
            <v>25</v>
          </cell>
          <cell r="BC4" t="str">
            <v/>
          </cell>
          <cell r="BD4" t="str">
            <v>─</v>
          </cell>
          <cell r="BE4" t="str">
            <v/>
          </cell>
          <cell r="BF4" t="str">
            <v>─</v>
          </cell>
          <cell r="BG4" t="str">
            <v/>
          </cell>
          <cell r="BH4" t="str">
            <v>─</v>
          </cell>
          <cell r="BI4" t="str">
            <v/>
          </cell>
        </row>
        <row r="5">
          <cell r="A5">
            <v>3</v>
          </cell>
          <cell r="B5" t="str">
            <v>Total employee fatalities</v>
          </cell>
          <cell r="C5" t="str">
            <v/>
          </cell>
          <cell r="D5" t="str">
            <v>Employee fatalities</v>
          </cell>
          <cell r="E5" t="str">
            <v/>
          </cell>
          <cell r="F5" t="str">
            <v>─</v>
          </cell>
          <cell r="G5" t="str">
            <v/>
          </cell>
          <cell r="H5" t="str">
            <v>─</v>
          </cell>
          <cell r="I5" t="str">
            <v/>
          </cell>
          <cell r="J5" t="str">
            <v>─</v>
          </cell>
          <cell r="K5" t="str">
            <v/>
          </cell>
          <cell r="L5" t="str">
            <v>─</v>
          </cell>
          <cell r="M5" t="str">
            <v/>
          </cell>
          <cell r="N5" t="str">
            <v>─</v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1</v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>
            <v>1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5</v>
          </cell>
          <cell r="AQ5" t="str">
            <v/>
          </cell>
          <cell r="AR5">
            <v>3</v>
          </cell>
          <cell r="AS5" t="str">
            <v/>
          </cell>
          <cell r="AT5">
            <v>2</v>
          </cell>
          <cell r="AU5" t="str">
            <v/>
          </cell>
          <cell r="AV5">
            <v>0</v>
          </cell>
          <cell r="AW5" t="str">
            <v/>
          </cell>
          <cell r="AX5">
            <v>3</v>
          </cell>
          <cell r="AY5" t="str">
            <v/>
          </cell>
          <cell r="AZ5">
            <v>13</v>
          </cell>
          <cell r="BA5" t="str">
            <v/>
          </cell>
          <cell r="BB5">
            <v>7</v>
          </cell>
          <cell r="BC5" t="str">
            <v/>
          </cell>
          <cell r="BD5" t="str">
            <v>─</v>
          </cell>
          <cell r="BE5" t="str">
            <v/>
          </cell>
          <cell r="BF5" t="str">
            <v>─</v>
          </cell>
          <cell r="BG5" t="str">
            <v/>
          </cell>
          <cell r="BH5" t="str">
            <v>─</v>
          </cell>
          <cell r="BI5" t="str">
            <v/>
          </cell>
        </row>
        <row r="6">
          <cell r="A6">
            <v>4</v>
          </cell>
          <cell r="B6" t="str">
            <v>Total contractor fatalities</v>
          </cell>
          <cell r="C6" t="str">
            <v/>
          </cell>
          <cell r="D6" t="str">
            <v>Contractor fatalities</v>
          </cell>
          <cell r="E6" t="str">
            <v/>
          </cell>
          <cell r="F6" t="str">
            <v>─</v>
          </cell>
          <cell r="G6" t="str">
            <v/>
          </cell>
          <cell r="H6" t="str">
            <v>─</v>
          </cell>
          <cell r="I6" t="str">
            <v/>
          </cell>
          <cell r="J6" t="str">
            <v>─</v>
          </cell>
          <cell r="K6" t="str">
            <v/>
          </cell>
          <cell r="L6" t="str">
            <v>─</v>
          </cell>
          <cell r="M6" t="str">
            <v/>
          </cell>
          <cell r="N6" t="str">
            <v>─</v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>
            <v>6</v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>
            <v>1</v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>
            <v>18</v>
          </cell>
          <cell r="AQ6" t="str">
            <v/>
          </cell>
          <cell r="AR6">
            <v>15</v>
          </cell>
          <cell r="AS6" t="str">
            <v/>
          </cell>
          <cell r="AT6">
            <v>8</v>
          </cell>
          <cell r="AU6" t="str">
            <v/>
          </cell>
          <cell r="AV6">
            <v>4</v>
          </cell>
          <cell r="AW6" t="str">
            <v/>
          </cell>
          <cell r="AX6">
            <v>16</v>
          </cell>
          <cell r="AY6" t="str">
            <v/>
          </cell>
          <cell r="AZ6">
            <v>11</v>
          </cell>
          <cell r="BA6" t="str">
            <v/>
          </cell>
          <cell r="BB6">
            <v>18</v>
          </cell>
          <cell r="BC6" t="str">
            <v/>
          </cell>
          <cell r="BD6" t="str">
            <v>─</v>
          </cell>
          <cell r="BE6" t="str">
            <v/>
          </cell>
          <cell r="BF6" t="str">
            <v>─</v>
          </cell>
          <cell r="BG6" t="str">
            <v/>
          </cell>
          <cell r="BH6" t="str">
            <v>─</v>
          </cell>
          <cell r="BI6" t="str">
            <v/>
          </cell>
        </row>
        <row r="7">
          <cell r="A7">
            <v>5</v>
          </cell>
          <cell r="B7" t="str">
            <v>Total public fatalities</v>
          </cell>
          <cell r="C7" t="str">
            <v/>
          </cell>
          <cell r="D7" t="str">
            <v>Total public fatalities</v>
          </cell>
          <cell r="E7" t="str">
            <v/>
          </cell>
          <cell r="F7" t="str">
            <v>─</v>
          </cell>
          <cell r="G7" t="str">
            <v/>
          </cell>
          <cell r="H7" t="str">
            <v>─</v>
          </cell>
          <cell r="I7" t="str">
            <v/>
          </cell>
          <cell r="J7" t="str">
            <v>─</v>
          </cell>
          <cell r="K7" t="str">
            <v/>
          </cell>
          <cell r="L7" t="str">
            <v>─</v>
          </cell>
          <cell r="M7" t="str">
            <v/>
          </cell>
          <cell r="N7" t="str">
            <v>─</v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11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>
            <v>10</v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>
            <v>33</v>
          </cell>
          <cell r="AQ7" t="str">
            <v/>
          </cell>
          <cell r="AR7">
            <v>27</v>
          </cell>
          <cell r="AS7" t="str">
            <v/>
          </cell>
          <cell r="AT7">
            <v>23</v>
          </cell>
          <cell r="AU7" t="str">
            <v/>
          </cell>
          <cell r="AV7">
            <v>10</v>
          </cell>
          <cell r="AW7" t="str">
            <v/>
          </cell>
          <cell r="AX7">
            <v>29</v>
          </cell>
          <cell r="AY7" t="str">
            <v/>
          </cell>
          <cell r="AZ7">
            <v>34</v>
          </cell>
          <cell r="BA7" t="str">
            <v/>
          </cell>
          <cell r="BB7">
            <v>42</v>
          </cell>
          <cell r="BC7" t="str">
            <v/>
          </cell>
          <cell r="BD7" t="str">
            <v>─</v>
          </cell>
          <cell r="BE7" t="str">
            <v/>
          </cell>
          <cell r="BF7" t="str">
            <v>─</v>
          </cell>
          <cell r="BG7" t="str">
            <v/>
          </cell>
          <cell r="BH7" t="str">
            <v>─</v>
          </cell>
          <cell r="BI7" t="str">
            <v/>
          </cell>
        </row>
      </sheetData>
      <sheetData sheetId="19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 (SAP DM)</v>
          </cell>
          <cell r="C2" t="str">
            <v/>
          </cell>
          <cell r="D2" t="str">
            <v>Measure and unit (KPI sheet)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Total energy, GWh</v>
          </cell>
          <cell r="C3" t="str">
            <v/>
          </cell>
          <cell r="D3" t="str">
            <v>IPP purchases, GWh</v>
          </cell>
          <cell r="E3" t="str">
            <v/>
          </cell>
          <cell r="F3" t="str">
            <v/>
          </cell>
          <cell r="G3" t="str">
            <v/>
          </cell>
          <cell r="H3">
            <v>5105.9604609191401</v>
          </cell>
          <cell r="I3" t="str">
            <v/>
          </cell>
          <cell r="J3" t="str">
            <v/>
          </cell>
          <cell r="K3" t="str">
            <v/>
          </cell>
          <cell r="L3">
            <v>2084.1159390330499</v>
          </cell>
          <cell r="M3" t="str">
            <v/>
          </cell>
          <cell r="N3">
            <v>869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2665</v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>
            <v>1124.83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3671</v>
          </cell>
          <cell r="AQ3" t="str">
            <v/>
          </cell>
          <cell r="AR3">
            <v>2843</v>
          </cell>
          <cell r="AS3" t="str">
            <v/>
          </cell>
          <cell r="AT3">
            <v>1866</v>
          </cell>
          <cell r="AU3" t="str">
            <v/>
          </cell>
          <cell r="AV3">
            <v>887</v>
          </cell>
          <cell r="AW3" t="str">
            <v/>
          </cell>
          <cell r="AX3">
            <v>3516</v>
          </cell>
          <cell r="AY3" t="str">
            <v/>
          </cell>
          <cell r="AZ3" t="str">
            <v/>
          </cell>
          <cell r="BA3" t="str">
            <v/>
          </cell>
          <cell r="BB3" t="str">
            <v/>
          </cell>
          <cell r="BC3" t="str">
            <v/>
          </cell>
          <cell r="BD3" t="str">
            <v/>
          </cell>
          <cell r="BE3" t="str">
            <v/>
          </cell>
          <cell r="BF3">
            <v>6210.4321510181499</v>
          </cell>
          <cell r="BG3" t="str">
            <v/>
          </cell>
          <cell r="BH3">
            <v>5897</v>
          </cell>
          <cell r="BI3" t="str">
            <v/>
          </cell>
        </row>
        <row r="4">
          <cell r="A4">
            <v>2</v>
          </cell>
          <cell r="B4" t="str">
            <v>Total spent, R million</v>
          </cell>
          <cell r="C4" t="str">
            <v/>
          </cell>
          <cell r="D4" t="str">
            <v>Total spent, R million</v>
          </cell>
          <cell r="E4" t="str">
            <v/>
          </cell>
          <cell r="F4" t="str">
            <v/>
          </cell>
          <cell r="G4" t="str">
            <v/>
          </cell>
          <cell r="H4">
            <v>7473.2249495899996</v>
          </cell>
          <cell r="I4" t="str">
            <v/>
          </cell>
          <cell r="J4" t="str">
            <v/>
          </cell>
          <cell r="K4" t="str">
            <v/>
          </cell>
          <cell r="L4">
            <v>3748.8407046000002</v>
          </cell>
          <cell r="M4" t="str">
            <v/>
          </cell>
          <cell r="N4">
            <v>1242</v>
          </cell>
          <cell r="O4" t="str">
            <v/>
          </cell>
          <cell r="P4" t="str">
            <v>a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3534.3925848200001</v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>
            <v>1436.43103903</v>
          </cell>
          <cell r="AK4" t="str">
            <v/>
          </cell>
          <cell r="AL4" t="str">
            <v/>
          </cell>
          <cell r="AM4" t="str">
            <v/>
          </cell>
          <cell r="AN4" t="str">
            <v/>
          </cell>
          <cell r="AO4" t="str">
            <v/>
          </cell>
          <cell r="AP4">
            <v>3266</v>
          </cell>
          <cell r="AQ4" t="str">
            <v/>
          </cell>
          <cell r="AR4">
            <v>2462</v>
          </cell>
          <cell r="AS4" t="str">
            <v/>
          </cell>
          <cell r="AT4">
            <v>1607</v>
          </cell>
          <cell r="AU4" t="str">
            <v/>
          </cell>
          <cell r="AV4">
            <v>741</v>
          </cell>
          <cell r="AW4" t="str">
            <v/>
          </cell>
          <cell r="AX4">
            <v>2941</v>
          </cell>
          <cell r="AY4" t="str">
            <v/>
          </cell>
          <cell r="AZ4" t="str">
            <v/>
          </cell>
          <cell r="BA4" t="str">
            <v/>
          </cell>
          <cell r="BB4" t="str">
            <v/>
          </cell>
          <cell r="BC4" t="str">
            <v/>
          </cell>
          <cell r="BD4" t="str">
            <v/>
          </cell>
          <cell r="BE4" t="str">
            <v/>
          </cell>
          <cell r="BF4">
            <v>9729.2003743903497</v>
          </cell>
          <cell r="BG4" t="str">
            <v/>
          </cell>
          <cell r="BH4">
            <v>9370</v>
          </cell>
          <cell r="BI4" t="str">
            <v/>
          </cell>
        </row>
        <row r="5">
          <cell r="A5">
            <v>3</v>
          </cell>
          <cell r="B5" t="str">
            <v>Weighted average cost, c/kWh</v>
          </cell>
          <cell r="C5" t="str">
            <v/>
          </cell>
          <cell r="D5" t="str">
            <v>Weighted average cost, c/kWh</v>
          </cell>
          <cell r="E5" t="str">
            <v/>
          </cell>
          <cell r="F5" t="str">
            <v/>
          </cell>
          <cell r="G5" t="str">
            <v/>
          </cell>
          <cell r="H5">
            <v>146.36276576737799</v>
          </cell>
          <cell r="I5" t="str">
            <v/>
          </cell>
          <cell r="J5" t="str">
            <v/>
          </cell>
          <cell r="K5" t="str">
            <v/>
          </cell>
          <cell r="L5">
            <v>179.87678297491101</v>
          </cell>
          <cell r="M5" t="str">
            <v/>
          </cell>
          <cell r="N5">
            <v>142.92289988492499</v>
          </cell>
          <cell r="O5" t="str">
            <v/>
          </cell>
          <cell r="P5" t="str">
            <v>a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132.62261106266399</v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>
            <v>127</v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>
            <v>88</v>
          </cell>
          <cell r="AQ5" t="str">
            <v/>
          </cell>
          <cell r="AR5">
            <v>86</v>
          </cell>
          <cell r="AS5" t="str">
            <v/>
          </cell>
          <cell r="AT5">
            <v>84</v>
          </cell>
          <cell r="AU5" t="str">
            <v/>
          </cell>
          <cell r="AV5">
            <v>83.540022547914305</v>
          </cell>
          <cell r="AW5" t="str">
            <v/>
          </cell>
          <cell r="AX5">
            <v>83</v>
          </cell>
          <cell r="AY5" t="str">
            <v/>
          </cell>
          <cell r="AZ5" t="str">
            <v/>
          </cell>
          <cell r="BA5" t="str">
            <v/>
          </cell>
          <cell r="BB5" t="str">
            <v/>
          </cell>
          <cell r="BC5" t="str">
            <v/>
          </cell>
          <cell r="BD5" t="str">
            <v/>
          </cell>
          <cell r="BE5" t="str">
            <v/>
          </cell>
          <cell r="BF5">
            <v>156.65899148089599</v>
          </cell>
          <cell r="BG5" t="str">
            <v/>
          </cell>
          <cell r="BH5">
            <v>158.89435306087799</v>
          </cell>
          <cell r="BI5" t="str">
            <v/>
          </cell>
        </row>
      </sheetData>
      <sheetData sheetId="20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 (SAP DM)</v>
          </cell>
          <cell r="C2" t="str">
            <v/>
          </cell>
          <cell r="D2" t="str">
            <v>Measure and unit (Consolidated)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Total connections, number</v>
          </cell>
          <cell r="C3" t="str">
            <v/>
          </cell>
          <cell r="D3" t="str">
            <v>Total number of electrification connections, number</v>
          </cell>
          <cell r="E3" t="str">
            <v/>
          </cell>
          <cell r="F3" t="str">
            <v/>
          </cell>
          <cell r="G3" t="str">
            <v/>
          </cell>
          <cell r="H3">
            <v>193151</v>
          </cell>
          <cell r="I3" t="str">
            <v/>
          </cell>
          <cell r="J3" t="str">
            <v/>
          </cell>
          <cell r="K3" t="str">
            <v/>
          </cell>
          <cell r="L3">
            <v>91340</v>
          </cell>
          <cell r="M3" t="str">
            <v/>
          </cell>
          <cell r="N3">
            <v>38744</v>
          </cell>
          <cell r="O3" t="str">
            <v/>
          </cell>
          <cell r="P3" t="str">
            <v>r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57534</v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>
            <v>23316</v>
          </cell>
          <cell r="AK3" t="str">
            <v/>
          </cell>
          <cell r="AL3" t="str">
            <v/>
          </cell>
          <cell r="AM3" t="str">
            <v/>
          </cell>
          <cell r="AN3" t="str">
            <v/>
          </cell>
          <cell r="AO3" t="str">
            <v/>
          </cell>
          <cell r="AP3">
            <v>201788</v>
          </cell>
          <cell r="AQ3" t="str">
            <v/>
          </cell>
          <cell r="AR3">
            <v>103853</v>
          </cell>
          <cell r="AS3" t="str">
            <v/>
          </cell>
          <cell r="AT3">
            <v>53135</v>
          </cell>
          <cell r="AU3" t="str">
            <v/>
          </cell>
          <cell r="AV3">
            <v>21997</v>
          </cell>
          <cell r="AW3" t="str">
            <v/>
          </cell>
          <cell r="AX3">
            <v>139881</v>
          </cell>
          <cell r="AY3" t="str">
            <v/>
          </cell>
          <cell r="AZ3" t="str">
            <v/>
          </cell>
          <cell r="BA3" t="str">
            <v/>
          </cell>
          <cell r="BB3" t="str">
            <v/>
          </cell>
          <cell r="BC3" t="str">
            <v/>
          </cell>
          <cell r="BD3" t="str">
            <v/>
          </cell>
          <cell r="BE3" t="str">
            <v/>
          </cell>
          <cell r="BF3">
            <v>193151</v>
          </cell>
          <cell r="BG3" t="str">
            <v/>
          </cell>
          <cell r="BH3">
            <v>193151</v>
          </cell>
          <cell r="BI3" t="str">
            <v/>
          </cell>
        </row>
      </sheetData>
      <sheetData sheetId="21" refreshError="1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>2017/18</v>
          </cell>
          <cell r="G1" t="str">
            <v/>
          </cell>
          <cell r="H1" t="str">
            <v>Mar 15</v>
          </cell>
          <cell r="I1" t="str">
            <v/>
          </cell>
          <cell r="J1" t="str">
            <v>Dec 14</v>
          </cell>
          <cell r="K1" t="str">
            <v/>
          </cell>
          <cell r="L1" t="str">
            <v>Sep 14</v>
          </cell>
          <cell r="M1" t="str">
            <v/>
          </cell>
          <cell r="N1" t="str">
            <v>Jun 14</v>
          </cell>
          <cell r="O1" t="str">
            <v/>
          </cell>
          <cell r="P1" t="str">
            <v>Actuals
versus
target*</v>
          </cell>
          <cell r="Q1" t="str">
            <v/>
          </cell>
          <cell r="R1" t="str">
            <v>Mar 15</v>
          </cell>
          <cell r="S1" t="str">
            <v/>
          </cell>
          <cell r="T1" t="str">
            <v>Feb 15</v>
          </cell>
          <cell r="U1" t="str">
            <v/>
          </cell>
          <cell r="V1" t="str">
            <v>Jan 15</v>
          </cell>
          <cell r="W1" t="str">
            <v/>
          </cell>
          <cell r="X1" t="str">
            <v>Dec 14</v>
          </cell>
          <cell r="Y1" t="str">
            <v/>
          </cell>
          <cell r="Z1" t="str">
            <v>Nov 14</v>
          </cell>
          <cell r="AA1" t="str">
            <v/>
          </cell>
          <cell r="AB1" t="str">
            <v>Oct 14</v>
          </cell>
          <cell r="AC1" t="str">
            <v/>
          </cell>
          <cell r="AD1" t="str">
            <v>Sep 14</v>
          </cell>
          <cell r="AE1" t="str">
            <v/>
          </cell>
          <cell r="AF1" t="str">
            <v>Aug 14</v>
          </cell>
          <cell r="AG1" t="str">
            <v/>
          </cell>
          <cell r="AH1" t="str">
            <v>Jul 14</v>
          </cell>
          <cell r="AI1" t="str">
            <v/>
          </cell>
          <cell r="AJ1" t="str">
            <v>Jun 14</v>
          </cell>
          <cell r="AK1" t="str">
            <v/>
          </cell>
          <cell r="AL1" t="str">
            <v>May 14</v>
          </cell>
          <cell r="AM1" t="str">
            <v/>
          </cell>
          <cell r="AN1" t="str">
            <v>Apr 14</v>
          </cell>
          <cell r="AO1" t="str">
            <v/>
          </cell>
          <cell r="AP1" t="str">
            <v>Mar 14</v>
          </cell>
          <cell r="AQ1" t="str">
            <v/>
          </cell>
          <cell r="AR1" t="str">
            <v>Dec 13</v>
          </cell>
          <cell r="AS1" t="str">
            <v/>
          </cell>
          <cell r="AT1" t="str">
            <v>Sep 13</v>
          </cell>
          <cell r="AU1" t="str">
            <v/>
          </cell>
          <cell r="AV1" t="str">
            <v>Jun 13</v>
          </cell>
          <cell r="AW1" t="str">
            <v/>
          </cell>
          <cell r="AX1" t="str">
            <v>Mar 13</v>
          </cell>
          <cell r="AY1" t="str">
            <v/>
          </cell>
          <cell r="AZ1" t="str">
            <v>Mar 12</v>
          </cell>
          <cell r="BA1" t="str">
            <v/>
          </cell>
          <cell r="BB1" t="str">
            <v>Mar 11</v>
          </cell>
          <cell r="BC1" t="str">
            <v/>
          </cell>
          <cell r="BD1" t="str">
            <v>Mar 15</v>
          </cell>
          <cell r="BE1" t="str">
            <v/>
          </cell>
          <cell r="BF1" t="str">
            <v>Mar 15</v>
          </cell>
          <cell r="BG1" t="str">
            <v/>
          </cell>
          <cell r="BH1" t="str">
            <v>Mar 15</v>
          </cell>
          <cell r="BI1" t="str">
            <v/>
          </cell>
        </row>
        <row r="2">
          <cell r="A2" t="str">
            <v/>
          </cell>
          <cell r="B2" t="str">
            <v>Measure and unit (SAP DM)</v>
          </cell>
          <cell r="C2" t="str">
            <v/>
          </cell>
          <cell r="D2" t="str">
            <v>Measure and unit (KPI sheet)</v>
          </cell>
          <cell r="E2" t="str">
            <v/>
          </cell>
          <cell r="F2" t="str">
            <v>Target</v>
          </cell>
          <cell r="G2" t="str">
            <v/>
          </cell>
          <cell r="H2" t="str">
            <v>Target</v>
          </cell>
          <cell r="I2" t="str">
            <v/>
          </cell>
          <cell r="J2" t="str">
            <v>Target</v>
          </cell>
          <cell r="K2" t="str">
            <v/>
          </cell>
          <cell r="L2" t="str">
            <v>Target</v>
          </cell>
          <cell r="M2" t="str">
            <v/>
          </cell>
          <cell r="N2" t="str">
            <v>Target</v>
          </cell>
          <cell r="O2" t="str">
            <v/>
          </cell>
          <cell r="P2" t="str">
            <v/>
          </cell>
          <cell r="Q2" t="str">
            <v/>
          </cell>
          <cell r="R2" t="str">
            <v>Actual</v>
          </cell>
          <cell r="S2" t="str">
            <v/>
          </cell>
          <cell r="T2" t="str">
            <v>Actual</v>
          </cell>
          <cell r="U2" t="str">
            <v/>
          </cell>
          <cell r="V2" t="str">
            <v>Actual</v>
          </cell>
          <cell r="W2" t="str">
            <v/>
          </cell>
          <cell r="X2" t="str">
            <v>Actual</v>
          </cell>
          <cell r="Y2" t="str">
            <v/>
          </cell>
          <cell r="Z2" t="str">
            <v>Actual</v>
          </cell>
          <cell r="AA2" t="str">
            <v/>
          </cell>
          <cell r="AB2" t="str">
            <v>Actual</v>
          </cell>
          <cell r="AC2" t="str">
            <v/>
          </cell>
          <cell r="AD2" t="str">
            <v>Actual</v>
          </cell>
          <cell r="AE2" t="str">
            <v/>
          </cell>
          <cell r="AF2" t="str">
            <v>Actual</v>
          </cell>
          <cell r="AG2" t="str">
            <v/>
          </cell>
          <cell r="AH2" t="str">
            <v>Actual</v>
          </cell>
          <cell r="AI2" t="str">
            <v/>
          </cell>
          <cell r="AJ2" t="str">
            <v>Actual</v>
          </cell>
          <cell r="AK2" t="str">
            <v/>
          </cell>
          <cell r="AL2" t="str">
            <v>Actual</v>
          </cell>
          <cell r="AM2" t="str">
            <v/>
          </cell>
          <cell r="AN2" t="str">
            <v>Actual</v>
          </cell>
          <cell r="AO2" t="str">
            <v/>
          </cell>
          <cell r="AP2" t="str">
            <v>Actual</v>
          </cell>
          <cell r="AQ2" t="str">
            <v/>
          </cell>
          <cell r="AR2" t="str">
            <v>Actual</v>
          </cell>
          <cell r="AS2" t="str">
            <v/>
          </cell>
          <cell r="AT2" t="str">
            <v>Actual</v>
          </cell>
          <cell r="AU2" t="str">
            <v/>
          </cell>
          <cell r="AV2" t="str">
            <v>Actual</v>
          </cell>
          <cell r="AW2" t="str">
            <v/>
          </cell>
          <cell r="AX2" t="str">
            <v>Actual</v>
          </cell>
          <cell r="AY2" t="str">
            <v/>
          </cell>
          <cell r="AZ2" t="str">
            <v>Actual</v>
          </cell>
          <cell r="BA2" t="str">
            <v/>
          </cell>
          <cell r="BB2" t="str">
            <v>Actual</v>
          </cell>
          <cell r="BC2" t="str">
            <v/>
          </cell>
          <cell r="BD2" t="str">
            <v>Dec 14 Proj</v>
          </cell>
          <cell r="BE2" t="str">
            <v/>
          </cell>
          <cell r="BF2" t="str">
            <v>Sep 14 Proj</v>
          </cell>
          <cell r="BG2" t="str">
            <v/>
          </cell>
          <cell r="BH2" t="str">
            <v>Jun 14 Proj</v>
          </cell>
          <cell r="BI2" t="str">
            <v/>
          </cell>
        </row>
        <row r="3">
          <cell r="A3">
            <v>1</v>
          </cell>
          <cell r="B3" t="str">
            <v>International sales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>
            <v>11261.665786457699</v>
          </cell>
          <cell r="I3" t="str">
            <v/>
          </cell>
          <cell r="J3">
            <v>8578.91755391074</v>
          </cell>
          <cell r="K3" t="str">
            <v/>
          </cell>
          <cell r="L3">
            <v>5532.5783758490898</v>
          </cell>
          <cell r="M3" t="str">
            <v/>
          </cell>
          <cell r="N3">
            <v>2720</v>
          </cell>
          <cell r="O3" t="str">
            <v/>
          </cell>
          <cell r="P3" t="str">
            <v>a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>
            <v>5625.7483097610002</v>
          </cell>
          <cell r="AE3" t="str">
            <v/>
          </cell>
          <cell r="AF3">
            <v>4593.5987142900003</v>
          </cell>
          <cell r="AG3" t="str">
            <v/>
          </cell>
          <cell r="AH3">
            <v>3660.3460490450002</v>
          </cell>
          <cell r="AI3" t="str">
            <v/>
          </cell>
          <cell r="AJ3">
            <v>2725</v>
          </cell>
          <cell r="AK3" t="str">
            <v/>
          </cell>
          <cell r="AL3">
            <v>1838.21245916</v>
          </cell>
          <cell r="AM3" t="str">
            <v/>
          </cell>
          <cell r="AN3">
            <v>904.53461376400003</v>
          </cell>
          <cell r="AO3" t="str">
            <v/>
          </cell>
          <cell r="AP3">
            <v>12378</v>
          </cell>
          <cell r="AQ3" t="str">
            <v/>
          </cell>
          <cell r="AR3">
            <v>9292</v>
          </cell>
          <cell r="AS3" t="str">
            <v/>
          </cell>
          <cell r="AT3">
            <v>6232</v>
          </cell>
          <cell r="AU3" t="str">
            <v/>
          </cell>
          <cell r="AV3">
            <v>3206</v>
          </cell>
          <cell r="AW3" t="str">
            <v/>
          </cell>
          <cell r="AX3">
            <v>13791</v>
          </cell>
          <cell r="AY3" t="str">
            <v/>
          </cell>
          <cell r="AZ3">
            <v>13108</v>
          </cell>
          <cell r="BA3" t="str">
            <v/>
          </cell>
          <cell r="BB3">
            <v>13296</v>
          </cell>
          <cell r="BC3" t="str">
            <v/>
          </cell>
          <cell r="BD3" t="str">
            <v/>
          </cell>
          <cell r="BE3" t="str">
            <v/>
          </cell>
          <cell r="BF3">
            <v>10737</v>
          </cell>
          <cell r="BG3" t="str">
            <v/>
          </cell>
          <cell r="BH3">
            <v>11239</v>
          </cell>
          <cell r="BI3" t="str">
            <v/>
          </cell>
        </row>
        <row r="4">
          <cell r="A4">
            <v>2</v>
          </cell>
          <cell r="B4" t="str">
            <v>International purchases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11266</v>
          </cell>
          <cell r="I4" t="str">
            <v/>
          </cell>
          <cell r="J4">
            <v>8554.6542191780809</v>
          </cell>
          <cell r="K4" t="str">
            <v/>
          </cell>
          <cell r="L4">
            <v>5683.8612876712295</v>
          </cell>
          <cell r="M4" t="str">
            <v/>
          </cell>
          <cell r="N4">
            <v>2835</v>
          </cell>
          <cell r="O4" t="str">
            <v/>
          </cell>
          <cell r="P4" t="str">
            <v>r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/>
          </cell>
          <cell r="Y4" t="str">
            <v/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>
            <v>4902.71496868344</v>
          </cell>
          <cell r="AE4" t="str">
            <v/>
          </cell>
          <cell r="AF4">
            <v>4120.3845674406903</v>
          </cell>
          <cell r="AG4" t="str">
            <v/>
          </cell>
          <cell r="AH4">
            <v>3291.2079406389198</v>
          </cell>
          <cell r="AI4" t="str">
            <v/>
          </cell>
          <cell r="AJ4">
            <v>2403</v>
          </cell>
          <cell r="AK4" t="str">
            <v/>
          </cell>
          <cell r="AL4">
            <v>1556.46292608302</v>
          </cell>
          <cell r="AM4" t="str">
            <v/>
          </cell>
          <cell r="AN4">
            <v>637.51134725574502</v>
          </cell>
          <cell r="AO4" t="str">
            <v/>
          </cell>
          <cell r="AP4">
            <v>9425</v>
          </cell>
          <cell r="AQ4" t="str">
            <v/>
          </cell>
          <cell r="AR4">
            <v>6932</v>
          </cell>
          <cell r="AS4" t="str">
            <v/>
          </cell>
          <cell r="AT4">
            <v>4424</v>
          </cell>
          <cell r="AU4" t="str">
            <v/>
          </cell>
          <cell r="AV4">
            <v>2116</v>
          </cell>
          <cell r="AW4" t="str">
            <v/>
          </cell>
          <cell r="AX4">
            <v>7698</v>
          </cell>
          <cell r="AY4" t="str">
            <v/>
          </cell>
          <cell r="AZ4">
            <v>9939</v>
          </cell>
          <cell r="BA4" t="str">
            <v/>
          </cell>
          <cell r="BB4">
            <v>10190</v>
          </cell>
          <cell r="BC4" t="str">
            <v/>
          </cell>
          <cell r="BD4" t="str">
            <v/>
          </cell>
          <cell r="BE4" t="str">
            <v/>
          </cell>
          <cell r="BF4">
            <v>9356</v>
          </cell>
          <cell r="BG4" t="str">
            <v/>
          </cell>
          <cell r="BH4">
            <v>8543</v>
          </cell>
          <cell r="BI4" t="str">
            <v/>
          </cell>
        </row>
        <row r="5">
          <cell r="A5">
            <v>3</v>
          </cell>
          <cell r="B5" t="str">
            <v>Net sales/(purchases)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>
            <v>-4.3342135423008603</v>
          </cell>
          <cell r="I5" t="str">
            <v/>
          </cell>
          <cell r="J5">
            <v>24.2633347326591</v>
          </cell>
          <cell r="K5" t="str">
            <v/>
          </cell>
          <cell r="L5">
            <v>-151.28291182213999</v>
          </cell>
          <cell r="M5" t="str">
            <v/>
          </cell>
          <cell r="N5">
            <v>-116</v>
          </cell>
          <cell r="O5" t="str">
            <v/>
          </cell>
          <cell r="P5" t="str">
            <v>a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723.03334107755995</v>
          </cell>
          <cell r="AE5" t="str">
            <v/>
          </cell>
          <cell r="AF5">
            <v>473.21414684931</v>
          </cell>
          <cell r="AG5" t="str">
            <v/>
          </cell>
          <cell r="AH5">
            <v>369.13810840607999</v>
          </cell>
          <cell r="AI5" t="str">
            <v/>
          </cell>
          <cell r="AJ5">
            <v>322</v>
          </cell>
          <cell r="AK5" t="str">
            <v/>
          </cell>
          <cell r="AL5">
            <v>281.74953307698001</v>
          </cell>
          <cell r="AM5" t="str">
            <v/>
          </cell>
          <cell r="AN5">
            <v>267.02326650825501</v>
          </cell>
          <cell r="AO5" t="str">
            <v/>
          </cell>
          <cell r="AP5">
            <v>2953</v>
          </cell>
          <cell r="AQ5" t="str">
            <v/>
          </cell>
          <cell r="AR5">
            <v>2360</v>
          </cell>
          <cell r="AS5" t="str">
            <v/>
          </cell>
          <cell r="AT5">
            <v>1808</v>
          </cell>
          <cell r="AU5" t="str">
            <v/>
          </cell>
          <cell r="AV5">
            <v>1090</v>
          </cell>
          <cell r="AW5" t="str">
            <v/>
          </cell>
          <cell r="AX5">
            <v>6093</v>
          </cell>
          <cell r="AY5" t="str">
            <v/>
          </cell>
          <cell r="AZ5">
            <v>3169</v>
          </cell>
          <cell r="BA5" t="str">
            <v/>
          </cell>
          <cell r="BB5">
            <v>3106</v>
          </cell>
          <cell r="BC5" t="str">
            <v/>
          </cell>
          <cell r="BD5" t="str">
            <v/>
          </cell>
          <cell r="BE5" t="str">
            <v/>
          </cell>
          <cell r="BF5">
            <v>1381</v>
          </cell>
          <cell r="BG5" t="str">
            <v/>
          </cell>
          <cell r="BH5">
            <v>2696</v>
          </cell>
          <cell r="BI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solidated"/>
      <sheetName val="BIPMETAWS"/>
      <sheetName val="PERIOD"/>
      <sheetName val="MASSBIPMETAWS"/>
      <sheetName val="BD1"/>
      <sheetName val="BD2"/>
      <sheetName val="BD3"/>
      <sheetName val="BD4"/>
      <sheetName val="BD5"/>
      <sheetName val="BD6"/>
      <sheetName val="BD7"/>
      <sheetName val="BD8"/>
      <sheetName val="BD9"/>
      <sheetName val="BD10"/>
      <sheetName val="BD11"/>
      <sheetName val="BD12"/>
      <sheetName val="BD13"/>
      <sheetName val="BD14"/>
      <sheetName val="BD15"/>
    </sheetNames>
    <sheetDataSet>
      <sheetData sheetId="0" refreshError="1"/>
      <sheetData sheetId="1" refreshError="1"/>
      <sheetData sheetId="2" refreshError="1"/>
      <sheetData sheetId="3">
        <row r="2">
          <cell r="D2">
            <v>2015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urasha Sowki Naiker" id="{032679C3-25A8-45B3-AE2D-AC8441C7641A}" userId="S::SowkiS@eskom.co.za::19bd40ce-485c-463b-8426-5f814f35779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9" dT="2022-05-19T10:40:23.38" personId="{032679C3-25A8-45B3-AE2D-AC8441C7641A}" id="{267E8CD4-A4DB-42A6-8F93-9ABD87D9459B}">
    <text>Unit derated by 70MW from 01 April 2022</text>
  </threadedComment>
  <threadedComment ref="C19" dT="2022-05-19T10:40:23.38" personId="{032679C3-25A8-45B3-AE2D-AC8441C7641A}" id="{D1B385BD-4E64-49D4-8AD2-0CAC8DC674F1}">
    <text>Unit derated by 70MW from 01 April 2022</text>
  </threadedComment>
  <threadedComment ref="D19" dT="2022-05-19T10:40:23.38" personId="{032679C3-25A8-45B3-AE2D-AC8441C7641A}" id="{2C104ED3-1256-43F3-9652-69087CAA8089}">
    <text>Unit derated by 70MW from 01 April 2022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72113-DA17-4DA2-9133-696BD1734BEE}">
  <sheetPr>
    <tabColor rgb="FF00B050"/>
    <pageSetUpPr fitToPage="1"/>
  </sheetPr>
  <dimension ref="A1:J140"/>
  <sheetViews>
    <sheetView showGridLines="0" tabSelected="1" zoomScale="80" zoomScaleNormal="80" zoomScaleSheetLayoutView="70" workbookViewId="0">
      <selection activeCell="E27" sqref="E27"/>
    </sheetView>
  </sheetViews>
  <sheetFormatPr defaultColWidth="0" defaultRowHeight="19.2" zeroHeight="1" x14ac:dyDescent="0.3"/>
  <cols>
    <col min="1" max="1" width="9.109375" style="1" customWidth="1"/>
    <col min="2" max="2" width="31.5546875" style="1" customWidth="1"/>
    <col min="3" max="3" width="26.88671875" style="1" customWidth="1"/>
    <col min="4" max="4" width="25.5546875" style="1" customWidth="1"/>
    <col min="5" max="5" width="38.6640625" style="2" customWidth="1"/>
    <col min="6" max="7" width="12.6640625" style="2" customWidth="1"/>
    <col min="8" max="8" width="9.6640625" style="2" customWidth="1"/>
    <col min="9" max="10" width="17.109375" style="1" hidden="1" customWidth="1"/>
    <col min="11" max="50" width="11.44140625" style="1" hidden="1" customWidth="1"/>
    <col min="51" max="16384" width="11.44140625" style="1" hidden="1"/>
  </cols>
  <sheetData>
    <row r="1" spans="1:8" x14ac:dyDescent="0.3"/>
    <row r="2" spans="1:8" x14ac:dyDescent="0.5">
      <c r="A2" s="3"/>
      <c r="B2" s="4" t="s">
        <v>0</v>
      </c>
      <c r="C2" s="5"/>
      <c r="D2" s="5"/>
      <c r="E2" s="6"/>
      <c r="F2" s="6"/>
      <c r="G2" s="6"/>
      <c r="H2" s="7"/>
    </row>
    <row r="3" spans="1:8" ht="6" customHeight="1" x14ac:dyDescent="0.3">
      <c r="A3" s="8"/>
      <c r="H3" s="1"/>
    </row>
    <row r="4" spans="1:8" ht="19.2" customHeight="1" x14ac:dyDescent="0.3">
      <c r="A4" s="8"/>
      <c r="B4" s="153" t="s">
        <v>1</v>
      </c>
      <c r="C4" s="153"/>
      <c r="D4" s="153"/>
      <c r="E4" s="153"/>
      <c r="F4" s="153"/>
      <c r="G4" s="153"/>
      <c r="H4" s="1"/>
    </row>
    <row r="5" spans="1:8" ht="7.95" customHeight="1" x14ac:dyDescent="0.3">
      <c r="A5" s="8"/>
      <c r="H5" s="1"/>
    </row>
    <row r="6" spans="1:8" ht="69" customHeight="1" x14ac:dyDescent="0.5">
      <c r="A6" s="9"/>
      <c r="B6" s="10" t="s">
        <v>2</v>
      </c>
      <c r="C6" s="11" t="s">
        <v>3</v>
      </c>
      <c r="D6" s="12" t="s">
        <v>4</v>
      </c>
      <c r="E6" s="13" t="s">
        <v>5</v>
      </c>
      <c r="F6" s="14" t="s">
        <v>6</v>
      </c>
      <c r="G6" s="15" t="s">
        <v>7</v>
      </c>
      <c r="H6" s="9"/>
    </row>
    <row r="7" spans="1:8" ht="16.5" customHeight="1" x14ac:dyDescent="0.3">
      <c r="A7" s="9"/>
      <c r="B7" s="16"/>
      <c r="C7" s="16"/>
      <c r="D7" s="16"/>
      <c r="E7" s="17"/>
      <c r="F7" s="17"/>
      <c r="G7" s="17"/>
      <c r="H7" s="9"/>
    </row>
    <row r="8" spans="1:8" ht="17.25" hidden="1" customHeight="1" x14ac:dyDescent="0.3">
      <c r="A8" s="9"/>
      <c r="B8" s="18"/>
      <c r="C8" s="19"/>
      <c r="D8" s="19"/>
      <c r="E8" s="20"/>
      <c r="F8" s="20"/>
      <c r="G8" s="20"/>
      <c r="H8" s="9"/>
    </row>
    <row r="9" spans="1:8" ht="17.25" hidden="1" customHeight="1" x14ac:dyDescent="0.3">
      <c r="A9" s="9"/>
      <c r="B9" s="21" t="s">
        <v>8</v>
      </c>
      <c r="C9" s="16"/>
      <c r="D9" s="16"/>
      <c r="E9" s="17"/>
      <c r="F9" s="17"/>
      <c r="G9" s="17"/>
      <c r="H9" s="9"/>
    </row>
    <row r="10" spans="1:8" ht="12.75" hidden="1" customHeight="1" x14ac:dyDescent="0.3">
      <c r="A10" s="9"/>
      <c r="B10" s="22"/>
      <c r="C10" s="23"/>
      <c r="D10" s="23"/>
      <c r="E10" s="24"/>
      <c r="F10" s="24"/>
      <c r="G10" s="24"/>
      <c r="H10" s="9"/>
    </row>
    <row r="11" spans="1:8" ht="19.2" customHeight="1" x14ac:dyDescent="0.3">
      <c r="B11" s="21" t="s">
        <v>9</v>
      </c>
      <c r="C11" s="25"/>
      <c r="D11" s="25"/>
      <c r="E11" s="26"/>
      <c r="F11" s="26"/>
      <c r="G11" s="26"/>
      <c r="H11" s="1"/>
    </row>
    <row r="12" spans="1:8" ht="18.75" customHeight="1" x14ac:dyDescent="0.3">
      <c r="B12" s="27" t="s">
        <v>10</v>
      </c>
      <c r="C12" s="28"/>
      <c r="D12" s="29"/>
      <c r="E12" s="30"/>
      <c r="F12" s="31">
        <v>44602</v>
      </c>
      <c r="G12" s="31">
        <v>39930</v>
      </c>
      <c r="H12" s="1"/>
    </row>
    <row r="13" spans="1:8" ht="18.75" customHeight="1" x14ac:dyDescent="0.3">
      <c r="B13" s="32" t="s">
        <v>11</v>
      </c>
      <c r="C13" s="32" t="s">
        <v>12</v>
      </c>
      <c r="D13" s="33" t="s">
        <v>13</v>
      </c>
      <c r="E13" s="30" t="s">
        <v>14</v>
      </c>
      <c r="F13" s="34">
        <v>2220</v>
      </c>
      <c r="G13" s="34">
        <v>2100</v>
      </c>
      <c r="H13" s="1"/>
    </row>
    <row r="14" spans="1:8" ht="19.5" customHeight="1" x14ac:dyDescent="0.3">
      <c r="B14" s="32" t="s">
        <v>15</v>
      </c>
      <c r="C14" s="32" t="s">
        <v>16</v>
      </c>
      <c r="D14" s="33" t="s">
        <v>17</v>
      </c>
      <c r="E14" s="35" t="s">
        <v>18</v>
      </c>
      <c r="F14" s="36">
        <v>1561</v>
      </c>
      <c r="G14" s="37">
        <v>1481</v>
      </c>
      <c r="H14" s="1"/>
    </row>
    <row r="15" spans="1:8" ht="18.75" customHeight="1" x14ac:dyDescent="0.3">
      <c r="B15" s="32" t="s">
        <v>19</v>
      </c>
      <c r="C15" s="32" t="s">
        <v>20</v>
      </c>
      <c r="D15" s="38" t="s">
        <v>21</v>
      </c>
      <c r="E15" s="30" t="s">
        <v>22</v>
      </c>
      <c r="F15" s="36">
        <v>3000</v>
      </c>
      <c r="G15" s="36">
        <v>2875</v>
      </c>
      <c r="H15" s="1"/>
    </row>
    <row r="16" spans="1:8" ht="18.75" customHeight="1" x14ac:dyDescent="0.3">
      <c r="B16" s="32" t="s">
        <v>23</v>
      </c>
      <c r="C16" s="32" t="s">
        <v>24</v>
      </c>
      <c r="D16" s="38" t="s">
        <v>25</v>
      </c>
      <c r="E16" s="30" t="s">
        <v>26</v>
      </c>
      <c r="F16" s="36">
        <v>1180</v>
      </c>
      <c r="G16" s="36">
        <v>570</v>
      </c>
      <c r="H16" s="1"/>
    </row>
    <row r="17" spans="1:8" ht="18.75" customHeight="1" x14ac:dyDescent="0.3">
      <c r="B17" s="32" t="s">
        <v>27</v>
      </c>
      <c r="C17" s="32" t="s">
        <v>12</v>
      </c>
      <c r="D17" s="38" t="s">
        <v>28</v>
      </c>
      <c r="E17" s="30" t="s">
        <v>29</v>
      </c>
      <c r="F17" s="36">
        <v>1723</v>
      </c>
      <c r="G17" s="36">
        <v>1098</v>
      </c>
      <c r="H17" s="1"/>
    </row>
    <row r="18" spans="1:8" ht="18.75" customHeight="1" x14ac:dyDescent="0.3">
      <c r="B18" s="32" t="s">
        <v>30</v>
      </c>
      <c r="C18" s="32" t="s">
        <v>20</v>
      </c>
      <c r="D18" s="38" t="s">
        <v>31</v>
      </c>
      <c r="E18" s="30" t="s">
        <v>32</v>
      </c>
      <c r="F18" s="36">
        <v>4116</v>
      </c>
      <c r="G18" s="36">
        <v>3840</v>
      </c>
      <c r="H18" s="1"/>
    </row>
    <row r="19" spans="1:8" ht="18.75" customHeight="1" x14ac:dyDescent="0.3">
      <c r="B19" s="32" t="s">
        <v>33</v>
      </c>
      <c r="C19" s="32" t="s">
        <v>12</v>
      </c>
      <c r="D19" s="38" t="s">
        <v>34</v>
      </c>
      <c r="E19" s="30" t="s">
        <v>35</v>
      </c>
      <c r="F19" s="36">
        <v>990</v>
      </c>
      <c r="G19" s="36">
        <v>114</v>
      </c>
      <c r="H19" s="1"/>
    </row>
    <row r="20" spans="1:8" ht="18.75" customHeight="1" x14ac:dyDescent="0.3">
      <c r="B20" s="32" t="s">
        <v>36</v>
      </c>
      <c r="C20" s="32" t="s">
        <v>37</v>
      </c>
      <c r="D20" s="38" t="s">
        <v>38</v>
      </c>
      <c r="E20" s="30" t="s">
        <v>39</v>
      </c>
      <c r="F20" s="36">
        <v>2790</v>
      </c>
      <c r="G20" s="36">
        <v>2640</v>
      </c>
      <c r="H20" s="1"/>
    </row>
    <row r="21" spans="1:8" ht="18.75" customHeight="1" x14ac:dyDescent="0.3">
      <c r="B21" s="32" t="s">
        <v>40</v>
      </c>
      <c r="C21" s="32" t="s">
        <v>41</v>
      </c>
      <c r="D21" s="38" t="s">
        <v>42</v>
      </c>
      <c r="E21" s="30" t="s">
        <v>43</v>
      </c>
      <c r="F21" s="36">
        <v>3708</v>
      </c>
      <c r="G21" s="36">
        <v>3558</v>
      </c>
      <c r="H21" s="1"/>
    </row>
    <row r="22" spans="1:8" ht="18.75" customHeight="1" x14ac:dyDescent="0.3">
      <c r="B22" s="32" t="s">
        <v>44</v>
      </c>
      <c r="C22" s="32" t="s">
        <v>45</v>
      </c>
      <c r="D22" s="38" t="s">
        <v>46</v>
      </c>
      <c r="E22" s="30" t="s">
        <v>47</v>
      </c>
      <c r="F22" s="36">
        <v>4110</v>
      </c>
      <c r="G22" s="36">
        <v>3807</v>
      </c>
      <c r="H22" s="1"/>
    </row>
    <row r="23" spans="1:8" ht="18.75" customHeight="1" x14ac:dyDescent="0.3">
      <c r="B23" s="32" t="s">
        <v>48</v>
      </c>
      <c r="C23" s="32" t="s">
        <v>49</v>
      </c>
      <c r="D23" s="38" t="s">
        <v>50</v>
      </c>
      <c r="E23" s="30" t="s">
        <v>51</v>
      </c>
      <c r="F23" s="36">
        <v>3990</v>
      </c>
      <c r="G23" s="36">
        <v>3690</v>
      </c>
      <c r="H23" s="1"/>
    </row>
    <row r="24" spans="1:8" ht="18.75" customHeight="1" x14ac:dyDescent="0.3">
      <c r="B24" s="32" t="s">
        <v>52</v>
      </c>
      <c r="C24" s="32" t="s">
        <v>37</v>
      </c>
      <c r="D24" s="38" t="s">
        <v>53</v>
      </c>
      <c r="E24" s="30" t="s">
        <v>54</v>
      </c>
      <c r="F24" s="36">
        <v>3600</v>
      </c>
      <c r="G24" s="36">
        <v>3450</v>
      </c>
      <c r="H24" s="1"/>
    </row>
    <row r="25" spans="1:8" ht="18.75" customHeight="1" x14ac:dyDescent="0.3">
      <c r="B25" s="32" t="s">
        <v>55</v>
      </c>
      <c r="C25" s="32" t="s">
        <v>56</v>
      </c>
      <c r="D25" s="38" t="s">
        <v>57</v>
      </c>
      <c r="E25" s="30" t="s">
        <v>58</v>
      </c>
      <c r="F25" s="36">
        <v>3654</v>
      </c>
      <c r="G25" s="36">
        <v>3510</v>
      </c>
      <c r="H25" s="1"/>
    </row>
    <row r="26" spans="1:8" ht="18.75" customHeight="1" x14ac:dyDescent="0.3">
      <c r="A26" s="39"/>
      <c r="B26" s="32" t="s">
        <v>59</v>
      </c>
      <c r="C26" s="32" t="s">
        <v>60</v>
      </c>
      <c r="D26" s="40" t="s">
        <v>61</v>
      </c>
      <c r="E26" s="41" t="s">
        <v>248</v>
      </c>
      <c r="F26" s="42">
        <v>3196</v>
      </c>
      <c r="G26" s="42">
        <v>2880</v>
      </c>
      <c r="H26" s="39"/>
    </row>
    <row r="27" spans="1:8" ht="18.75" customHeight="1" x14ac:dyDescent="0.3">
      <c r="A27" s="39"/>
      <c r="B27" s="32" t="s">
        <v>62</v>
      </c>
      <c r="C27" s="32" t="s">
        <v>49</v>
      </c>
      <c r="D27" s="40" t="s">
        <v>63</v>
      </c>
      <c r="E27" s="41" t="s">
        <v>64</v>
      </c>
      <c r="F27" s="43">
        <v>4764</v>
      </c>
      <c r="G27" s="43">
        <v>4317</v>
      </c>
      <c r="H27" s="39"/>
    </row>
    <row r="28" spans="1:8" ht="5.4" customHeight="1" x14ac:dyDescent="0.3">
      <c r="B28" s="32"/>
      <c r="C28" s="32"/>
      <c r="D28" s="29"/>
      <c r="E28" s="30"/>
      <c r="F28" s="30"/>
      <c r="G28" s="30"/>
      <c r="H28" s="1"/>
    </row>
    <row r="29" spans="1:8" ht="18.75" customHeight="1" x14ac:dyDescent="0.3">
      <c r="B29" s="27" t="s">
        <v>65</v>
      </c>
      <c r="C29" s="44"/>
      <c r="D29" s="16"/>
      <c r="E29" s="45"/>
      <c r="F29" s="30"/>
      <c r="G29" s="30"/>
      <c r="H29" s="7"/>
    </row>
    <row r="30" spans="1:8" ht="18.75" customHeight="1" x14ac:dyDescent="0.3">
      <c r="B30" s="32" t="s">
        <v>66</v>
      </c>
      <c r="C30" s="32" t="s">
        <v>67</v>
      </c>
      <c r="D30" s="38" t="s">
        <v>68</v>
      </c>
      <c r="E30" s="30" t="s">
        <v>69</v>
      </c>
      <c r="F30" s="46">
        <v>1934</v>
      </c>
      <c r="G30" s="46">
        <v>1854</v>
      </c>
      <c r="H30" s="47"/>
    </row>
    <row r="31" spans="1:8" ht="4.95" customHeight="1" x14ac:dyDescent="0.3">
      <c r="B31" s="32"/>
      <c r="C31" s="32"/>
      <c r="D31" s="40"/>
      <c r="E31" s="30"/>
      <c r="F31" s="48"/>
      <c r="G31" s="48"/>
      <c r="H31" s="1"/>
    </row>
    <row r="32" spans="1:8" ht="18.75" customHeight="1" x14ac:dyDescent="0.3">
      <c r="B32" s="21" t="s">
        <v>70</v>
      </c>
      <c r="C32" s="32"/>
      <c r="D32" s="29"/>
      <c r="E32" s="30"/>
      <c r="F32" s="30"/>
      <c r="G32" s="30"/>
      <c r="H32" s="1"/>
    </row>
    <row r="33" spans="1:8" ht="18.75" customHeight="1" x14ac:dyDescent="0.3">
      <c r="B33" s="27" t="s">
        <v>71</v>
      </c>
      <c r="C33" s="27"/>
      <c r="D33" s="16"/>
      <c r="E33" s="45"/>
      <c r="F33" s="31">
        <v>2426.3000000000002</v>
      </c>
      <c r="G33" s="31">
        <v>2409</v>
      </c>
      <c r="H33" s="7"/>
    </row>
    <row r="34" spans="1:8" ht="18.75" customHeight="1" x14ac:dyDescent="0.3">
      <c r="B34" s="32" t="s">
        <v>72</v>
      </c>
      <c r="C34" s="32" t="s">
        <v>67</v>
      </c>
      <c r="D34" s="38" t="s">
        <v>73</v>
      </c>
      <c r="E34" s="30" t="s">
        <v>74</v>
      </c>
      <c r="F34" s="34">
        <v>171</v>
      </c>
      <c r="G34" s="34">
        <v>171</v>
      </c>
      <c r="H34" s="1"/>
    </row>
    <row r="35" spans="1:8" ht="18.75" customHeight="1" x14ac:dyDescent="0.3">
      <c r="A35" s="7"/>
      <c r="B35" s="32" t="s">
        <v>75</v>
      </c>
      <c r="C35" s="32" t="s">
        <v>76</v>
      </c>
      <c r="D35" s="38" t="s">
        <v>77</v>
      </c>
      <c r="E35" s="30" t="s">
        <v>78</v>
      </c>
      <c r="F35" s="36">
        <v>1338.3</v>
      </c>
      <c r="G35" s="36">
        <v>1327</v>
      </c>
      <c r="H35" s="1"/>
    </row>
    <row r="36" spans="1:8" ht="18.75" customHeight="1" x14ac:dyDescent="0.3">
      <c r="B36" s="32" t="s">
        <v>79</v>
      </c>
      <c r="C36" s="32" t="s">
        <v>80</v>
      </c>
      <c r="D36" s="38" t="s">
        <v>81</v>
      </c>
      <c r="E36" s="30" t="s">
        <v>82</v>
      </c>
      <c r="F36" s="36">
        <v>746</v>
      </c>
      <c r="G36" s="36">
        <v>740</v>
      </c>
      <c r="H36" s="1"/>
    </row>
    <row r="37" spans="1:8" ht="18.75" customHeight="1" x14ac:dyDescent="0.3">
      <c r="B37" s="32" t="s">
        <v>83</v>
      </c>
      <c r="C37" s="32" t="s">
        <v>84</v>
      </c>
      <c r="D37" s="38" t="s">
        <v>85</v>
      </c>
      <c r="E37" s="30" t="s">
        <v>74</v>
      </c>
      <c r="F37" s="49">
        <v>171</v>
      </c>
      <c r="G37" s="49">
        <v>171</v>
      </c>
      <c r="H37" s="1"/>
    </row>
    <row r="38" spans="1:8" ht="4.95" customHeight="1" x14ac:dyDescent="0.3">
      <c r="B38" s="32"/>
      <c r="C38" s="32"/>
      <c r="D38" s="29"/>
      <c r="E38" s="30"/>
      <c r="F38" s="30"/>
      <c r="G38" s="30"/>
      <c r="H38" s="1"/>
    </row>
    <row r="39" spans="1:8" ht="18.75" customHeight="1" x14ac:dyDescent="0.3">
      <c r="B39" s="27" t="s">
        <v>86</v>
      </c>
      <c r="C39" s="27"/>
      <c r="D39" s="16"/>
      <c r="E39" s="45"/>
      <c r="F39" s="31">
        <v>2732</v>
      </c>
      <c r="G39" s="31">
        <v>2724</v>
      </c>
      <c r="H39" s="7"/>
    </row>
    <row r="40" spans="1:8" ht="18.75" customHeight="1" x14ac:dyDescent="0.3">
      <c r="B40" s="32" t="s">
        <v>87</v>
      </c>
      <c r="C40" s="32" t="s">
        <v>88</v>
      </c>
      <c r="D40" s="38" t="s">
        <v>89</v>
      </c>
      <c r="E40" s="30" t="s">
        <v>90</v>
      </c>
      <c r="F40" s="34">
        <v>1000</v>
      </c>
      <c r="G40" s="34">
        <v>1000</v>
      </c>
      <c r="H40" s="1"/>
    </row>
    <row r="41" spans="1:8" ht="18.75" customHeight="1" x14ac:dyDescent="0.3">
      <c r="A41" s="7"/>
      <c r="B41" s="32" t="s">
        <v>91</v>
      </c>
      <c r="C41" s="32" t="s">
        <v>92</v>
      </c>
      <c r="D41" s="38" t="s">
        <v>93</v>
      </c>
      <c r="E41" s="30" t="s">
        <v>94</v>
      </c>
      <c r="F41" s="36">
        <v>400</v>
      </c>
      <c r="G41" s="36">
        <v>400</v>
      </c>
      <c r="H41" s="1"/>
    </row>
    <row r="42" spans="1:8" ht="18.75" customHeight="1" x14ac:dyDescent="0.3">
      <c r="A42" s="7"/>
      <c r="B42" s="32" t="s">
        <v>95</v>
      </c>
      <c r="C42" s="32" t="s">
        <v>96</v>
      </c>
      <c r="D42" s="50" t="s">
        <v>97</v>
      </c>
      <c r="E42" s="30" t="s">
        <v>98</v>
      </c>
      <c r="F42" s="51">
        <v>1332</v>
      </c>
      <c r="G42" s="51">
        <v>1324</v>
      </c>
      <c r="H42" s="1"/>
    </row>
    <row r="43" spans="1:8" ht="4.95" customHeight="1" x14ac:dyDescent="0.3">
      <c r="A43" s="7"/>
      <c r="B43" s="32"/>
      <c r="C43" s="32"/>
      <c r="D43" s="29"/>
      <c r="E43" s="30"/>
      <c r="F43" s="30"/>
      <c r="G43" s="30"/>
      <c r="H43" s="1"/>
    </row>
    <row r="44" spans="1:8" ht="18.75" customHeight="1" x14ac:dyDescent="0.3">
      <c r="B44" s="27" t="s">
        <v>99</v>
      </c>
      <c r="C44" s="27"/>
      <c r="D44" s="16"/>
      <c r="E44" s="45"/>
      <c r="F44" s="31">
        <v>600</v>
      </c>
      <c r="G44" s="31">
        <v>600</v>
      </c>
      <c r="H44" s="7"/>
    </row>
    <row r="45" spans="1:8" ht="18.75" customHeight="1" x14ac:dyDescent="0.3">
      <c r="B45" s="32" t="s">
        <v>100</v>
      </c>
      <c r="C45" s="32" t="s">
        <v>101</v>
      </c>
      <c r="D45" s="38" t="s">
        <v>102</v>
      </c>
      <c r="E45" s="30" t="s">
        <v>103</v>
      </c>
      <c r="F45" s="34">
        <v>360</v>
      </c>
      <c r="G45" s="34">
        <v>360</v>
      </c>
      <c r="H45" s="1"/>
    </row>
    <row r="46" spans="1:8" ht="18.75" customHeight="1" x14ac:dyDescent="0.3">
      <c r="B46" s="32" t="s">
        <v>104</v>
      </c>
      <c r="C46" s="32" t="s">
        <v>105</v>
      </c>
      <c r="D46" s="38" t="s">
        <v>106</v>
      </c>
      <c r="E46" s="30" t="s">
        <v>107</v>
      </c>
      <c r="F46" s="49">
        <v>240</v>
      </c>
      <c r="G46" s="49">
        <v>240</v>
      </c>
      <c r="H46" s="1"/>
    </row>
    <row r="47" spans="1:8" ht="15.75" hidden="1" customHeight="1" x14ac:dyDescent="0.3">
      <c r="B47" s="18"/>
      <c r="C47" s="52"/>
      <c r="D47" s="53"/>
      <c r="E47" s="54"/>
      <c r="F47" s="54"/>
      <c r="G47" s="54"/>
      <c r="H47" s="1"/>
    </row>
    <row r="48" spans="1:8" ht="15.75" hidden="1" customHeight="1" x14ac:dyDescent="0.3">
      <c r="B48" s="21" t="s">
        <v>108</v>
      </c>
      <c r="C48" s="32"/>
      <c r="D48" s="29"/>
      <c r="E48" s="30"/>
      <c r="F48" s="30"/>
      <c r="G48" s="30"/>
      <c r="H48" s="1"/>
    </row>
    <row r="49" spans="1:8" ht="15.75" hidden="1" customHeight="1" x14ac:dyDescent="0.3">
      <c r="B49" s="22"/>
      <c r="C49" s="55"/>
      <c r="D49" s="56"/>
      <c r="E49" s="57"/>
      <c r="F49" s="57"/>
      <c r="G49" s="57"/>
      <c r="H49" s="1"/>
    </row>
    <row r="50" spans="1:8" ht="18.75" customHeight="1" x14ac:dyDescent="0.3">
      <c r="B50" s="27" t="s">
        <v>109</v>
      </c>
      <c r="C50" s="32"/>
      <c r="D50" s="29"/>
      <c r="E50" s="30"/>
      <c r="F50" s="30"/>
      <c r="G50" s="30"/>
      <c r="H50" s="1"/>
    </row>
    <row r="51" spans="1:8" ht="19.5" customHeight="1" x14ac:dyDescent="0.3">
      <c r="B51" s="32" t="s">
        <v>110</v>
      </c>
      <c r="C51" s="32" t="s">
        <v>111</v>
      </c>
      <c r="D51" s="33" t="s">
        <v>112</v>
      </c>
      <c r="E51" s="58" t="s">
        <v>113</v>
      </c>
      <c r="F51" s="59">
        <v>100</v>
      </c>
      <c r="G51" s="60">
        <v>100</v>
      </c>
      <c r="H51" s="1"/>
    </row>
    <row r="52" spans="1:8" ht="6.6" customHeight="1" x14ac:dyDescent="0.3">
      <c r="B52" s="32"/>
      <c r="C52" s="32"/>
      <c r="D52" s="29"/>
      <c r="E52" s="30"/>
      <c r="F52" s="30"/>
      <c r="G52" s="30"/>
      <c r="H52" s="1"/>
    </row>
    <row r="53" spans="1:8" ht="18.75" customHeight="1" x14ac:dyDescent="0.3">
      <c r="B53" s="27" t="s">
        <v>114</v>
      </c>
      <c r="C53" s="32"/>
      <c r="D53" s="29"/>
      <c r="E53" s="30"/>
      <c r="F53" s="31">
        <v>61.4</v>
      </c>
      <c r="G53" s="31">
        <v>2.4</v>
      </c>
      <c r="H53" s="1"/>
    </row>
    <row r="54" spans="1:8" ht="18.75" customHeight="1" x14ac:dyDescent="0.3">
      <c r="A54" s="32"/>
      <c r="B54" s="32" t="s">
        <v>115</v>
      </c>
      <c r="C54" s="32" t="s">
        <v>116</v>
      </c>
      <c r="D54" s="40"/>
      <c r="E54" s="30" t="s">
        <v>117</v>
      </c>
      <c r="F54" s="61">
        <v>42</v>
      </c>
      <c r="G54" s="62">
        <v>0</v>
      </c>
      <c r="H54" s="1"/>
    </row>
    <row r="55" spans="1:8" ht="18.75" customHeight="1" x14ac:dyDescent="0.3">
      <c r="A55" s="32"/>
      <c r="B55" s="32" t="s">
        <v>118</v>
      </c>
      <c r="C55" s="32" t="s">
        <v>119</v>
      </c>
      <c r="D55" s="40"/>
      <c r="E55" s="30" t="s">
        <v>120</v>
      </c>
      <c r="F55" s="63">
        <v>6</v>
      </c>
      <c r="G55" s="64">
        <v>0</v>
      </c>
      <c r="H55" s="1"/>
    </row>
    <row r="56" spans="1:8" ht="18.75" customHeight="1" x14ac:dyDescent="0.3">
      <c r="A56" s="32"/>
      <c r="B56" s="32" t="s">
        <v>121</v>
      </c>
      <c r="C56" s="32" t="s">
        <v>122</v>
      </c>
      <c r="D56" s="40"/>
      <c r="E56" s="30" t="s">
        <v>123</v>
      </c>
      <c r="F56" s="65">
        <v>2.4</v>
      </c>
      <c r="G56" s="64">
        <v>2.4</v>
      </c>
      <c r="H56" s="1"/>
    </row>
    <row r="57" spans="1:8" ht="18.75" customHeight="1" x14ac:dyDescent="0.3">
      <c r="A57" s="32"/>
      <c r="B57" s="32" t="s">
        <v>124</v>
      </c>
      <c r="C57" s="32" t="s">
        <v>119</v>
      </c>
      <c r="D57" s="40"/>
      <c r="E57" s="30" t="s">
        <v>125</v>
      </c>
      <c r="F57" s="66">
        <v>11</v>
      </c>
      <c r="G57" s="67">
        <v>0</v>
      </c>
      <c r="H57" s="1"/>
    </row>
    <row r="58" spans="1:8" ht="5.25" customHeight="1" x14ac:dyDescent="0.3">
      <c r="B58" s="68"/>
      <c r="C58" s="68"/>
      <c r="D58" s="69"/>
      <c r="E58" s="70"/>
      <c r="F58" s="71"/>
      <c r="G58" s="71"/>
      <c r="H58" s="1"/>
    </row>
    <row r="59" spans="1:8" ht="15" hidden="1" customHeight="1" x14ac:dyDescent="0.3">
      <c r="A59" s="7"/>
      <c r="B59" s="32"/>
      <c r="C59" s="32"/>
      <c r="D59" s="32"/>
      <c r="E59" s="30"/>
      <c r="F59" s="30"/>
      <c r="G59" s="30"/>
      <c r="H59" s="1"/>
    </row>
    <row r="60" spans="1:8" ht="19.5" hidden="1" customHeight="1" x14ac:dyDescent="0.3">
      <c r="A60" s="7"/>
      <c r="B60" s="72" t="s">
        <v>126</v>
      </c>
      <c r="C60" s="32"/>
      <c r="D60" s="32"/>
      <c r="E60" s="30"/>
      <c r="F60" s="73">
        <v>161.4</v>
      </c>
      <c r="G60" s="73">
        <v>102.4</v>
      </c>
      <c r="H60" s="1"/>
    </row>
    <row r="61" spans="1:8" ht="19.5" hidden="1" customHeight="1" x14ac:dyDescent="0.3">
      <c r="A61" s="7"/>
      <c r="B61" s="72"/>
      <c r="C61" s="32"/>
      <c r="D61" s="32"/>
      <c r="E61" s="30"/>
      <c r="F61" s="31"/>
      <c r="G61" s="31"/>
      <c r="H61" s="1"/>
    </row>
    <row r="62" spans="1:8" ht="18.75" hidden="1" customHeight="1" x14ac:dyDescent="0.3">
      <c r="B62" s="21" t="s">
        <v>127</v>
      </c>
      <c r="C62" s="32"/>
      <c r="D62" s="29"/>
      <c r="E62" s="30"/>
      <c r="F62" s="30">
        <v>0</v>
      </c>
      <c r="G62" s="30">
        <v>0</v>
      </c>
      <c r="H62" s="1"/>
    </row>
    <row r="63" spans="1:8" hidden="1" x14ac:dyDescent="0.3">
      <c r="B63" s="74" t="s">
        <v>128</v>
      </c>
      <c r="C63" s="75" t="s">
        <v>129</v>
      </c>
      <c r="D63" s="76" t="s">
        <v>130</v>
      </c>
      <c r="E63" s="77"/>
      <c r="F63" s="78" t="s">
        <v>131</v>
      </c>
      <c r="G63" s="79" t="s">
        <v>131</v>
      </c>
      <c r="H63" s="1"/>
    </row>
    <row r="64" spans="1:8" ht="6.6" hidden="1" customHeight="1" x14ac:dyDescent="0.3">
      <c r="A64" s="7"/>
      <c r="B64" s="32"/>
      <c r="C64" s="32"/>
      <c r="D64" s="29"/>
      <c r="E64" s="30"/>
      <c r="F64" s="30"/>
      <c r="G64" s="30"/>
      <c r="H64" s="1"/>
    </row>
    <row r="65" spans="1:8" ht="19.5" hidden="1" customHeight="1" x14ac:dyDescent="0.3">
      <c r="A65" s="7"/>
      <c r="B65" s="80"/>
      <c r="C65" s="55"/>
      <c r="D65" s="55"/>
      <c r="E65" s="57"/>
      <c r="F65" s="81"/>
      <c r="G65" s="81"/>
      <c r="H65" s="1"/>
    </row>
    <row r="66" spans="1:8" ht="19.5" hidden="1" customHeight="1" x14ac:dyDescent="0.3">
      <c r="A66" s="7"/>
      <c r="B66" s="72"/>
      <c r="C66" s="32"/>
      <c r="D66" s="32"/>
      <c r="E66" s="30"/>
      <c r="F66" s="82"/>
      <c r="G66" s="82"/>
      <c r="H66" s="1"/>
    </row>
    <row r="67" spans="1:8" ht="19.5" hidden="1" customHeight="1" x14ac:dyDescent="0.3">
      <c r="A67" s="7"/>
      <c r="B67" s="72"/>
      <c r="C67" s="32"/>
      <c r="D67" s="32"/>
      <c r="E67" s="30"/>
      <c r="F67" s="82"/>
      <c r="G67" s="82"/>
      <c r="H67" s="1"/>
    </row>
    <row r="68" spans="1:8" ht="18.75" customHeight="1" x14ac:dyDescent="0.3">
      <c r="B68" s="72" t="s">
        <v>132</v>
      </c>
      <c r="C68" s="72"/>
      <c r="D68" s="27"/>
      <c r="E68" s="83"/>
      <c r="F68" s="73">
        <v>52455.700000000004</v>
      </c>
      <c r="G68" s="73">
        <v>47619.4</v>
      </c>
      <c r="H68" s="7"/>
    </row>
    <row r="69" spans="1:8" ht="18.75" customHeight="1" x14ac:dyDescent="0.3">
      <c r="B69" s="72" t="s">
        <v>133</v>
      </c>
      <c r="C69" s="84"/>
      <c r="D69" s="85"/>
      <c r="E69" s="86"/>
      <c r="F69" s="87"/>
      <c r="G69" s="88">
        <v>0.90780220262049682</v>
      </c>
      <c r="H69" s="7"/>
    </row>
    <row r="70" spans="1:8" ht="18.75" customHeight="1" x14ac:dyDescent="0.3">
      <c r="B70" s="55"/>
      <c r="C70" s="55"/>
      <c r="D70" s="89"/>
      <c r="E70" s="57"/>
      <c r="F70" s="90"/>
      <c r="G70" s="90"/>
      <c r="H70" s="1"/>
    </row>
    <row r="71" spans="1:8" ht="18.75" customHeight="1" x14ac:dyDescent="0.3">
      <c r="B71" s="72" t="s">
        <v>134</v>
      </c>
      <c r="C71" s="72"/>
      <c r="D71" s="27"/>
      <c r="E71" s="83"/>
      <c r="F71" s="73">
        <v>52294.3</v>
      </c>
      <c r="G71" s="73">
        <v>47517</v>
      </c>
      <c r="H71" s="7"/>
    </row>
    <row r="72" spans="1:8" ht="18.75" customHeight="1" x14ac:dyDescent="0.3">
      <c r="B72" s="72" t="s">
        <v>133</v>
      </c>
      <c r="C72" s="84"/>
      <c r="D72" s="85"/>
      <c r="E72" s="86"/>
      <c r="F72" s="87"/>
      <c r="G72" s="88">
        <v>0.90864587536308927</v>
      </c>
      <c r="H72" s="7"/>
    </row>
    <row r="73" spans="1:8" ht="18.75" customHeight="1" x14ac:dyDescent="0.3">
      <c r="B73" s="55"/>
      <c r="C73" s="55"/>
      <c r="D73" s="89"/>
      <c r="E73" s="57"/>
      <c r="F73" s="90"/>
      <c r="G73" s="90"/>
      <c r="H73" s="1"/>
    </row>
    <row r="74" spans="1:8" ht="9" customHeight="1" x14ac:dyDescent="0.3">
      <c r="B74" s="32"/>
      <c r="C74" s="32"/>
      <c r="D74" s="38"/>
      <c r="E74" s="30"/>
      <c r="F74" s="48"/>
      <c r="G74" s="48"/>
      <c r="H74" s="1"/>
    </row>
    <row r="75" spans="1:8" ht="18.75" hidden="1" customHeight="1" x14ac:dyDescent="0.3">
      <c r="B75" s="72" t="s">
        <v>135</v>
      </c>
      <c r="C75" s="32"/>
      <c r="D75" s="38"/>
      <c r="E75" s="30"/>
      <c r="F75" s="48"/>
      <c r="G75" s="31">
        <v>0</v>
      </c>
      <c r="H75" s="1"/>
    </row>
    <row r="76" spans="1:8" ht="18.75" hidden="1" customHeight="1" x14ac:dyDescent="0.3">
      <c r="B76" s="32" t="s">
        <v>136</v>
      </c>
      <c r="C76" s="32"/>
      <c r="D76" s="38"/>
      <c r="E76" s="30"/>
      <c r="F76" s="48"/>
      <c r="G76" s="91"/>
      <c r="H76" s="1"/>
    </row>
    <row r="77" spans="1:8" ht="18.75" hidden="1" customHeight="1" x14ac:dyDescent="0.3">
      <c r="B77" s="32" t="s">
        <v>137</v>
      </c>
      <c r="C77" s="32"/>
      <c r="D77" s="38"/>
      <c r="E77" s="30"/>
      <c r="F77" s="48"/>
      <c r="G77" s="92"/>
      <c r="H77" s="1"/>
    </row>
    <row r="78" spans="1:8" ht="18.75" hidden="1" customHeight="1" x14ac:dyDescent="0.3">
      <c r="B78" s="32" t="s">
        <v>127</v>
      </c>
      <c r="C78" s="32"/>
      <c r="D78" s="38"/>
      <c r="E78" s="30"/>
      <c r="F78" s="48"/>
      <c r="G78" s="92"/>
      <c r="H78" s="1"/>
    </row>
    <row r="79" spans="1:8" ht="18.75" hidden="1" customHeight="1" x14ac:dyDescent="0.3">
      <c r="B79" s="32" t="s">
        <v>138</v>
      </c>
      <c r="C79" s="32"/>
      <c r="D79" s="38"/>
      <c r="E79" s="30"/>
      <c r="F79" s="48"/>
      <c r="G79" s="93"/>
      <c r="H79" s="1"/>
    </row>
    <row r="80" spans="1:8" ht="6" hidden="1" customHeight="1" x14ac:dyDescent="0.3">
      <c r="B80" s="32"/>
      <c r="C80" s="32"/>
      <c r="D80" s="38"/>
      <c r="E80" s="30"/>
      <c r="F80" s="48"/>
      <c r="G80" s="48"/>
      <c r="H80" s="1"/>
    </row>
    <row r="81" spans="1:8" ht="18.75" hidden="1" customHeight="1" x14ac:dyDescent="0.3">
      <c r="B81" s="72" t="s">
        <v>139</v>
      </c>
      <c r="C81" s="32"/>
      <c r="D81" s="38"/>
      <c r="E81" s="30"/>
      <c r="F81" s="48"/>
      <c r="G81" s="73">
        <v>47619.4</v>
      </c>
      <c r="H81" s="1"/>
    </row>
    <row r="82" spans="1:8" ht="16.5" customHeight="1" x14ac:dyDescent="0.3">
      <c r="B82" s="32"/>
      <c r="C82" s="32"/>
      <c r="D82" s="32"/>
      <c r="E82" s="30"/>
      <c r="F82" s="30"/>
      <c r="G82" s="30"/>
    </row>
    <row r="83" spans="1:8" ht="16.5" customHeight="1" x14ac:dyDescent="0.3">
      <c r="B83" s="28" t="s">
        <v>140</v>
      </c>
      <c r="C83" s="32"/>
      <c r="D83" s="32"/>
      <c r="E83" s="30"/>
      <c r="F83" s="30"/>
      <c r="G83" s="30"/>
    </row>
    <row r="84" spans="1:8" ht="16.5" customHeight="1" x14ac:dyDescent="0.3">
      <c r="B84" s="94" t="s">
        <v>141</v>
      </c>
      <c r="C84" s="32"/>
      <c r="D84" s="32"/>
      <c r="E84" s="30"/>
      <c r="F84" s="30"/>
      <c r="G84" s="30"/>
    </row>
    <row r="85" spans="1:8" ht="16.5" customHeight="1" x14ac:dyDescent="0.3">
      <c r="B85" s="94" t="s">
        <v>142</v>
      </c>
      <c r="C85" s="32"/>
      <c r="D85" s="32"/>
      <c r="E85" s="30"/>
      <c r="F85" s="30"/>
      <c r="G85" s="30"/>
    </row>
    <row r="86" spans="1:8" ht="16.5" customHeight="1" x14ac:dyDescent="0.3">
      <c r="B86" s="94" t="s">
        <v>143</v>
      </c>
      <c r="C86" s="32"/>
      <c r="D86" s="32"/>
      <c r="E86" s="30"/>
      <c r="F86" s="30"/>
      <c r="G86" s="30"/>
    </row>
    <row r="87" spans="1:8" x14ac:dyDescent="0.3">
      <c r="B87" s="28" t="s">
        <v>144</v>
      </c>
      <c r="C87" s="95"/>
      <c r="D87" s="95"/>
      <c r="E87" s="96"/>
      <c r="F87" s="96"/>
      <c r="G87" s="96"/>
      <c r="H87" s="97"/>
    </row>
    <row r="88" spans="1:8" ht="18" customHeight="1" x14ac:dyDescent="0.3">
      <c r="A88" s="98"/>
      <c r="B88" s="99" t="s">
        <v>145</v>
      </c>
      <c r="C88" s="99"/>
      <c r="D88" s="99"/>
      <c r="E88" s="96"/>
      <c r="F88" s="96"/>
      <c r="G88" s="96"/>
      <c r="H88" s="97"/>
    </row>
    <row r="89" spans="1:8" ht="18" customHeight="1" x14ac:dyDescent="0.3">
      <c r="B89" s="99" t="s">
        <v>146</v>
      </c>
      <c r="C89" s="100"/>
      <c r="D89" s="100"/>
      <c r="E89" s="100"/>
      <c r="F89" s="100"/>
      <c r="G89" s="100"/>
      <c r="H89" s="97"/>
    </row>
    <row r="90" spans="1:8" ht="18" customHeight="1" x14ac:dyDescent="0.3">
      <c r="B90" s="32" t="s">
        <v>147</v>
      </c>
      <c r="C90" s="28"/>
      <c r="D90" s="28"/>
      <c r="E90" s="96"/>
      <c r="F90" s="96"/>
      <c r="G90" s="96"/>
      <c r="H90" s="97"/>
    </row>
    <row r="91" spans="1:8" ht="18" customHeight="1" x14ac:dyDescent="0.3">
      <c r="B91" s="32" t="s">
        <v>148</v>
      </c>
      <c r="C91" s="101"/>
      <c r="D91" s="101"/>
      <c r="E91" s="101"/>
      <c r="F91" s="101"/>
      <c r="G91" s="101"/>
      <c r="H91" s="97"/>
    </row>
    <row r="92" spans="1:8" x14ac:dyDescent="0.3">
      <c r="B92" s="32" t="s">
        <v>149</v>
      </c>
    </row>
    <row r="93" spans="1:8" x14ac:dyDescent="0.3">
      <c r="B93" s="32" t="s">
        <v>150</v>
      </c>
    </row>
    <row r="94" spans="1:8" x14ac:dyDescent="0.3"/>
    <row r="95" spans="1:8" x14ac:dyDescent="0.3"/>
    <row r="96" spans="1:8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</sheetData>
  <mergeCells count="1">
    <mergeCell ref="B4:G4"/>
  </mergeCells>
  <printOptions horizontalCentered="1"/>
  <pageMargins left="0.196850393700787" right="0.196850393700787" top="0.39370078740157499" bottom="0.98425196850393704" header="0.511811023622047" footer="0.511811023622047"/>
  <pageSetup paperSize="9" scale="49" orientation="portrait" r:id="rId1"/>
  <headerFooter>
    <oddFooter>&amp;R&amp;"Gill Sans MT,Regular"&amp;A&amp;L&amp;"Gill Sans MT,Regular"Integrated Report &amp;K83725B│&amp;K00000031 March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68960-9D67-4DDA-93CA-29870BC0DB07}">
  <sheetPr>
    <pageSetUpPr fitToPage="1"/>
  </sheetPr>
  <dimension ref="A1:P86"/>
  <sheetViews>
    <sheetView topLeftCell="A13" zoomScale="70" zoomScaleNormal="70" workbookViewId="0">
      <selection activeCell="E12" sqref="E12"/>
    </sheetView>
  </sheetViews>
  <sheetFormatPr defaultRowHeight="13.2" x14ac:dyDescent="0.25"/>
  <cols>
    <col min="1" max="1" width="29.44140625" style="103" customWidth="1"/>
    <col min="2" max="9" width="8.88671875" style="103"/>
    <col min="10" max="11" width="8.6640625" style="103" customWidth="1"/>
    <col min="12" max="12" width="13.5546875" style="103" customWidth="1"/>
    <col min="13" max="13" width="8.88671875" style="103"/>
    <col min="14" max="14" width="65.88671875" style="103" customWidth="1"/>
    <col min="15" max="15" width="8.5546875" style="103" customWidth="1"/>
    <col min="16" max="16" width="8.6640625" style="103" customWidth="1"/>
    <col min="17" max="16384" width="8.88671875" style="103"/>
  </cols>
  <sheetData>
    <row r="1" spans="1:16" ht="21" customHeight="1" thickBot="1" x14ac:dyDescent="0.3">
      <c r="A1" s="102" t="s">
        <v>246</v>
      </c>
    </row>
    <row r="2" spans="1:16" ht="20.100000000000001" customHeight="1" thickBot="1" x14ac:dyDescent="0.3">
      <c r="A2" s="104"/>
      <c r="B2" s="105" t="s">
        <v>151</v>
      </c>
      <c r="C2" s="105" t="s">
        <v>152</v>
      </c>
      <c r="D2" s="105" t="s">
        <v>153</v>
      </c>
      <c r="E2" s="105" t="s">
        <v>154</v>
      </c>
      <c r="F2" s="105" t="s">
        <v>155</v>
      </c>
      <c r="G2" s="105" t="s">
        <v>156</v>
      </c>
      <c r="H2" s="105" t="s">
        <v>157</v>
      </c>
      <c r="I2" s="105" t="s">
        <v>158</v>
      </c>
      <c r="J2" s="105" t="s">
        <v>159</v>
      </c>
      <c r="K2" s="105" t="s">
        <v>160</v>
      </c>
      <c r="L2" s="106" t="s">
        <v>161</v>
      </c>
    </row>
    <row r="3" spans="1:16" ht="15.9" hidden="1" customHeight="1" thickTop="1" thickBot="1" x14ac:dyDescent="0.3">
      <c r="A3" s="107" t="s">
        <v>162</v>
      </c>
      <c r="B3" s="108"/>
      <c r="C3" s="109"/>
      <c r="D3" s="109"/>
      <c r="E3" s="109"/>
      <c r="F3" s="109"/>
      <c r="G3" s="109"/>
      <c r="H3" s="109"/>
      <c r="I3" s="109"/>
      <c r="J3" s="109"/>
      <c r="K3" s="110"/>
      <c r="L3" s="111">
        <v>1500</v>
      </c>
    </row>
    <row r="4" spans="1:16" ht="15.9" customHeight="1" thickTop="1" thickBot="1" x14ac:dyDescent="0.35">
      <c r="A4" s="160" t="s">
        <v>163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12">
        <v>39930</v>
      </c>
      <c r="N4" s="113"/>
      <c r="O4" s="114" t="s">
        <v>164</v>
      </c>
      <c r="P4" s="114" t="s">
        <v>165</v>
      </c>
    </row>
    <row r="5" spans="1:16" ht="15.9" customHeight="1" thickBot="1" x14ac:dyDescent="0.3">
      <c r="A5" s="115" t="s">
        <v>166</v>
      </c>
      <c r="B5" s="116">
        <v>720</v>
      </c>
      <c r="C5" s="116">
        <v>720</v>
      </c>
      <c r="D5" s="116">
        <v>720</v>
      </c>
      <c r="E5" s="116">
        <v>720</v>
      </c>
      <c r="F5" s="116">
        <v>717</v>
      </c>
      <c r="G5" s="116">
        <v>720</v>
      </c>
      <c r="H5" s="117"/>
      <c r="I5" s="117"/>
      <c r="J5" s="117"/>
      <c r="K5" s="118"/>
      <c r="L5" s="119">
        <v>4317</v>
      </c>
      <c r="N5" s="120" t="s">
        <v>167</v>
      </c>
      <c r="O5" s="121">
        <v>30</v>
      </c>
      <c r="P5" s="121">
        <v>40</v>
      </c>
    </row>
    <row r="6" spans="1:16" ht="15.9" customHeight="1" thickBot="1" x14ac:dyDescent="0.3">
      <c r="A6" s="115" t="s">
        <v>168</v>
      </c>
      <c r="B6" s="122">
        <v>720</v>
      </c>
      <c r="C6" s="122">
        <v>720</v>
      </c>
      <c r="D6" s="122">
        <v>720</v>
      </c>
      <c r="E6" s="122">
        <v>720</v>
      </c>
      <c r="F6" s="123"/>
      <c r="G6" s="123"/>
      <c r="H6" s="123"/>
      <c r="I6" s="123"/>
      <c r="J6" s="123"/>
      <c r="K6" s="124"/>
      <c r="L6" s="125">
        <v>2880</v>
      </c>
      <c r="N6" s="120" t="s">
        <v>169</v>
      </c>
      <c r="O6" s="121">
        <v>720</v>
      </c>
      <c r="P6" s="121">
        <v>799</v>
      </c>
    </row>
    <row r="7" spans="1:16" ht="15.9" customHeight="1" thickBot="1" x14ac:dyDescent="0.3">
      <c r="A7" s="107" t="s">
        <v>170</v>
      </c>
      <c r="B7" s="126">
        <v>575</v>
      </c>
      <c r="C7" s="127">
        <v>575</v>
      </c>
      <c r="D7" s="128"/>
      <c r="E7" s="127">
        <v>575</v>
      </c>
      <c r="F7" s="127">
        <v>575</v>
      </c>
      <c r="G7" s="127">
        <v>575</v>
      </c>
      <c r="H7" s="128"/>
      <c r="I7" s="128"/>
      <c r="J7" s="128"/>
      <c r="K7" s="129"/>
      <c r="L7" s="130">
        <v>2875</v>
      </c>
      <c r="N7" s="120" t="s">
        <v>171</v>
      </c>
      <c r="O7" s="121">
        <v>1437</v>
      </c>
      <c r="P7" s="121">
        <v>1588</v>
      </c>
    </row>
    <row r="8" spans="1:16" ht="15.9" customHeight="1" thickBot="1" x14ac:dyDescent="0.3">
      <c r="A8" s="131" t="s">
        <v>172</v>
      </c>
      <c r="B8" s="126">
        <v>640</v>
      </c>
      <c r="C8" s="127">
        <v>640</v>
      </c>
      <c r="D8" s="127">
        <v>640</v>
      </c>
      <c r="E8" s="127">
        <v>640</v>
      </c>
      <c r="F8" s="127">
        <v>640</v>
      </c>
      <c r="G8" s="127">
        <v>640</v>
      </c>
      <c r="H8" s="128"/>
      <c r="I8" s="128"/>
      <c r="J8" s="128"/>
      <c r="K8" s="129"/>
      <c r="L8" s="130">
        <v>3840</v>
      </c>
      <c r="N8" s="132" t="s">
        <v>173</v>
      </c>
      <c r="O8" s="133">
        <f>SUM(O5:O7)</f>
        <v>2187</v>
      </c>
      <c r="P8" s="133">
        <f>SUM(P5:P7)</f>
        <v>2427</v>
      </c>
    </row>
    <row r="9" spans="1:16" ht="15.9" customHeight="1" thickBot="1" x14ac:dyDescent="0.3">
      <c r="A9" s="131" t="s">
        <v>174</v>
      </c>
      <c r="B9" s="126">
        <v>606</v>
      </c>
      <c r="C9" s="126">
        <v>606</v>
      </c>
      <c r="D9" s="126">
        <v>606</v>
      </c>
      <c r="E9" s="127">
        <v>663</v>
      </c>
      <c r="F9" s="127">
        <v>663</v>
      </c>
      <c r="G9" s="127">
        <v>663</v>
      </c>
      <c r="H9" s="128"/>
      <c r="I9" s="128"/>
      <c r="J9" s="128"/>
      <c r="K9" s="129"/>
      <c r="L9" s="130">
        <v>3807</v>
      </c>
      <c r="N9" s="120" t="s">
        <v>175</v>
      </c>
      <c r="O9" s="121">
        <v>575</v>
      </c>
      <c r="P9" s="121"/>
    </row>
    <row r="10" spans="1:16" ht="15.9" customHeight="1" thickBot="1" x14ac:dyDescent="0.3">
      <c r="A10" s="107" t="s">
        <v>176</v>
      </c>
      <c r="B10" s="126">
        <v>615</v>
      </c>
      <c r="C10" s="127">
        <v>615</v>
      </c>
      <c r="D10" s="127">
        <v>615</v>
      </c>
      <c r="E10" s="127">
        <v>615</v>
      </c>
      <c r="F10" s="127">
        <v>615</v>
      </c>
      <c r="G10" s="127">
        <v>615</v>
      </c>
      <c r="H10" s="128"/>
      <c r="I10" s="128"/>
      <c r="J10" s="128"/>
      <c r="K10" s="129"/>
      <c r="L10" s="130">
        <v>3690</v>
      </c>
      <c r="N10" s="120" t="s">
        <v>177</v>
      </c>
      <c r="O10" s="121">
        <v>185</v>
      </c>
      <c r="P10" s="121"/>
    </row>
    <row r="11" spans="1:16" ht="15.9" customHeight="1" thickBot="1" x14ac:dyDescent="0.3">
      <c r="A11" s="131" t="s">
        <v>52</v>
      </c>
      <c r="B11" s="126">
        <v>575</v>
      </c>
      <c r="C11" s="127">
        <v>575</v>
      </c>
      <c r="D11" s="127">
        <v>575</v>
      </c>
      <c r="E11" s="127">
        <v>575</v>
      </c>
      <c r="F11" s="127">
        <v>575</v>
      </c>
      <c r="G11" s="127">
        <v>575</v>
      </c>
      <c r="H11" s="128"/>
      <c r="I11" s="128"/>
      <c r="J11" s="128"/>
      <c r="K11" s="129"/>
      <c r="L11" s="130">
        <v>3450</v>
      </c>
      <c r="N11" s="134" t="s">
        <v>178</v>
      </c>
      <c r="O11" s="135">
        <f>O9+O10</f>
        <v>760</v>
      </c>
      <c r="P11" s="135"/>
    </row>
    <row r="12" spans="1:16" ht="15.9" customHeight="1" thickBot="1" x14ac:dyDescent="0.3">
      <c r="A12" s="131" t="s">
        <v>40</v>
      </c>
      <c r="B12" s="126">
        <v>593</v>
      </c>
      <c r="C12" s="127">
        <v>593</v>
      </c>
      <c r="D12" s="127">
        <v>593</v>
      </c>
      <c r="E12" s="127">
        <v>593</v>
      </c>
      <c r="F12" s="127">
        <v>593</v>
      </c>
      <c r="G12" s="127">
        <v>593</v>
      </c>
      <c r="H12" s="128"/>
      <c r="I12" s="128"/>
      <c r="J12" s="128"/>
      <c r="K12" s="129"/>
      <c r="L12" s="130">
        <v>3558</v>
      </c>
      <c r="N12" s="120" t="s">
        <v>179</v>
      </c>
      <c r="O12" s="121">
        <v>160</v>
      </c>
      <c r="P12" s="121"/>
    </row>
    <row r="13" spans="1:16" ht="15.9" customHeight="1" thickBot="1" x14ac:dyDescent="0.3">
      <c r="A13" s="131" t="s">
        <v>55</v>
      </c>
      <c r="B13" s="127">
        <v>585</v>
      </c>
      <c r="C13" s="127">
        <v>585</v>
      </c>
      <c r="D13" s="127">
        <v>585</v>
      </c>
      <c r="E13" s="127">
        <v>585</v>
      </c>
      <c r="F13" s="127">
        <v>585</v>
      </c>
      <c r="G13" s="127">
        <v>585</v>
      </c>
      <c r="H13" s="128"/>
      <c r="I13" s="128"/>
      <c r="J13" s="128"/>
      <c r="K13" s="129"/>
      <c r="L13" s="136">
        <v>3510</v>
      </c>
      <c r="N13" s="120" t="s">
        <v>180</v>
      </c>
      <c r="O13" s="121">
        <v>185</v>
      </c>
      <c r="P13" s="121"/>
    </row>
    <row r="14" spans="1:16" ht="15.9" customHeight="1" thickBot="1" x14ac:dyDescent="0.3">
      <c r="A14" s="107" t="s">
        <v>181</v>
      </c>
      <c r="B14" s="126">
        <v>350</v>
      </c>
      <c r="C14" s="127">
        <v>350</v>
      </c>
      <c r="D14" s="127">
        <v>350</v>
      </c>
      <c r="E14" s="127">
        <v>350</v>
      </c>
      <c r="F14" s="127">
        <v>350</v>
      </c>
      <c r="G14" s="127">
        <v>350</v>
      </c>
      <c r="H14" s="128"/>
      <c r="I14" s="128"/>
      <c r="J14" s="128"/>
      <c r="K14" s="129"/>
      <c r="L14" s="130">
        <v>2100</v>
      </c>
      <c r="N14" s="120" t="s">
        <v>182</v>
      </c>
      <c r="O14" s="121">
        <v>190</v>
      </c>
      <c r="P14" s="121"/>
    </row>
    <row r="15" spans="1:16" ht="15.9" customHeight="1" thickBot="1" x14ac:dyDescent="0.3">
      <c r="A15" s="131" t="s">
        <v>183</v>
      </c>
      <c r="B15" s="127">
        <v>190</v>
      </c>
      <c r="C15" s="127">
        <v>190</v>
      </c>
      <c r="D15" s="127">
        <v>185</v>
      </c>
      <c r="E15" s="127">
        <v>175</v>
      </c>
      <c r="F15" s="127">
        <v>180</v>
      </c>
      <c r="G15" s="127">
        <v>186</v>
      </c>
      <c r="H15" s="127">
        <v>190</v>
      </c>
      <c r="I15" s="127">
        <v>185</v>
      </c>
      <c r="J15" s="128"/>
      <c r="K15" s="129"/>
      <c r="L15" s="130">
        <v>1481</v>
      </c>
      <c r="N15" s="120" t="s">
        <v>184</v>
      </c>
      <c r="O15" s="121">
        <v>180</v>
      </c>
      <c r="P15" s="121"/>
    </row>
    <row r="16" spans="1:16" ht="15.9" customHeight="1" thickBot="1" x14ac:dyDescent="0.3">
      <c r="A16" s="131" t="s">
        <v>185</v>
      </c>
      <c r="B16" s="126">
        <v>190</v>
      </c>
      <c r="C16" s="127">
        <v>190</v>
      </c>
      <c r="D16" s="127">
        <v>190</v>
      </c>
      <c r="E16" s="128"/>
      <c r="F16" s="128"/>
      <c r="G16" s="128"/>
      <c r="H16" s="128"/>
      <c r="I16" s="128"/>
      <c r="J16" s="128"/>
      <c r="K16" s="129"/>
      <c r="L16" s="130">
        <v>570</v>
      </c>
      <c r="N16" s="120" t="s">
        <v>186</v>
      </c>
      <c r="O16" s="121">
        <v>180</v>
      </c>
      <c r="P16" s="121"/>
    </row>
    <row r="17" spans="1:16" ht="15.9" customHeight="1" thickBot="1" x14ac:dyDescent="0.3">
      <c r="A17" s="131" t="s">
        <v>187</v>
      </c>
      <c r="B17" s="128"/>
      <c r="C17" s="127">
        <v>190</v>
      </c>
      <c r="D17" s="128"/>
      <c r="E17" s="127">
        <v>190</v>
      </c>
      <c r="F17" s="127">
        <v>181</v>
      </c>
      <c r="G17" s="127">
        <v>190</v>
      </c>
      <c r="H17" s="127">
        <f>190-33</f>
        <v>157</v>
      </c>
      <c r="I17" s="128"/>
      <c r="J17" s="128"/>
      <c r="K17" s="137">
        <v>190</v>
      </c>
      <c r="L17" s="130">
        <v>1098</v>
      </c>
      <c r="N17" s="120" t="s">
        <v>188</v>
      </c>
      <c r="O17" s="121">
        <v>91</v>
      </c>
      <c r="P17" s="121"/>
    </row>
    <row r="18" spans="1:16" ht="15.9" customHeight="1" thickBot="1" x14ac:dyDescent="0.3">
      <c r="A18" s="131" t="s">
        <v>189</v>
      </c>
      <c r="B18" s="128"/>
      <c r="C18" s="128"/>
      <c r="D18" s="128"/>
      <c r="E18" s="128"/>
      <c r="F18" s="128"/>
      <c r="G18" s="128"/>
      <c r="H18" s="128"/>
      <c r="I18" s="128"/>
      <c r="J18" s="127">
        <v>114</v>
      </c>
      <c r="K18" s="129"/>
      <c r="L18" s="130">
        <v>114</v>
      </c>
      <c r="N18" s="120" t="s">
        <v>190</v>
      </c>
      <c r="O18" s="121">
        <v>91</v>
      </c>
      <c r="P18" s="121"/>
    </row>
    <row r="19" spans="1:16" ht="15.9" customHeight="1" thickBot="1" x14ac:dyDescent="0.3">
      <c r="A19" s="107" t="s">
        <v>36</v>
      </c>
      <c r="B19" s="126">
        <v>405</v>
      </c>
      <c r="C19" s="126">
        <v>405</v>
      </c>
      <c r="D19" s="126">
        <v>405</v>
      </c>
      <c r="E19" s="127">
        <v>475</v>
      </c>
      <c r="F19" s="127">
        <v>475</v>
      </c>
      <c r="G19" s="127">
        <v>475</v>
      </c>
      <c r="H19" s="128"/>
      <c r="I19" s="128"/>
      <c r="J19" s="128"/>
      <c r="K19" s="129"/>
      <c r="L19" s="130">
        <v>2640</v>
      </c>
      <c r="N19" s="120" t="s">
        <v>191</v>
      </c>
      <c r="O19" s="121">
        <v>84</v>
      </c>
      <c r="P19" s="121"/>
    </row>
    <row r="20" spans="1:16" ht="15.9" customHeight="1" thickBot="1" x14ac:dyDescent="0.3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N20" s="120" t="s">
        <v>192</v>
      </c>
      <c r="O20" s="121">
        <v>114</v>
      </c>
      <c r="P20" s="121"/>
    </row>
    <row r="21" spans="1:16" ht="15.9" customHeight="1" thickBot="1" x14ac:dyDescent="0.35">
      <c r="A21" s="160" t="s">
        <v>193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12">
        <v>1854</v>
      </c>
      <c r="N21" s="120" t="s">
        <v>194</v>
      </c>
      <c r="O21" s="121">
        <v>114</v>
      </c>
      <c r="P21" s="121"/>
    </row>
    <row r="22" spans="1:16" ht="15.9" customHeight="1" thickBot="1" x14ac:dyDescent="0.3">
      <c r="A22" s="138" t="s">
        <v>195</v>
      </c>
      <c r="B22" s="139">
        <v>924</v>
      </c>
      <c r="C22" s="140">
        <v>930</v>
      </c>
      <c r="D22" s="141"/>
      <c r="E22" s="141"/>
      <c r="F22" s="141"/>
      <c r="G22" s="141"/>
      <c r="H22" s="141"/>
      <c r="I22" s="141"/>
      <c r="J22" s="141"/>
      <c r="K22" s="142"/>
      <c r="L22" s="143">
        <v>1854</v>
      </c>
      <c r="N22" s="134" t="s">
        <v>196</v>
      </c>
      <c r="O22" s="135">
        <f>SUM(O12:O21)</f>
        <v>1389</v>
      </c>
      <c r="P22" s="135">
        <f>SUM(P12:P21)</f>
        <v>0</v>
      </c>
    </row>
    <row r="23" spans="1:16" ht="15.9" customHeight="1" thickBot="1" x14ac:dyDescent="0.3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N23" s="132" t="s">
        <v>197</v>
      </c>
      <c r="O23" s="133"/>
      <c r="P23" s="133"/>
    </row>
    <row r="24" spans="1:16" ht="16.2" thickBot="1" x14ac:dyDescent="0.35">
      <c r="A24" s="160" t="s">
        <v>198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12">
        <v>5835.4</v>
      </c>
      <c r="N24" s="120" t="s">
        <v>199</v>
      </c>
      <c r="O24" s="121">
        <v>91</v>
      </c>
      <c r="P24" s="121"/>
    </row>
    <row r="25" spans="1:16" ht="15" thickBot="1" x14ac:dyDescent="0.3">
      <c r="A25" s="154" t="s">
        <v>200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6"/>
      <c r="L25" s="144">
        <v>600</v>
      </c>
      <c r="N25" s="120" t="s">
        <v>201</v>
      </c>
      <c r="O25" s="121">
        <v>190</v>
      </c>
      <c r="P25" s="121"/>
    </row>
    <row r="26" spans="1:16" ht="15.9" customHeight="1" thickBot="1" x14ac:dyDescent="0.3">
      <c r="A26" s="131" t="s">
        <v>202</v>
      </c>
      <c r="B26" s="126">
        <v>90</v>
      </c>
      <c r="C26" s="127">
        <v>90</v>
      </c>
      <c r="D26" s="127">
        <v>90</v>
      </c>
      <c r="E26" s="127">
        <v>90</v>
      </c>
      <c r="F26" s="128"/>
      <c r="G26" s="128"/>
      <c r="H26" s="128"/>
      <c r="I26" s="128"/>
      <c r="J26" s="128"/>
      <c r="K26" s="128"/>
      <c r="L26" s="130">
        <v>360</v>
      </c>
      <c r="N26" s="120" t="s">
        <v>203</v>
      </c>
      <c r="O26" s="121">
        <v>114</v>
      </c>
      <c r="P26" s="121"/>
    </row>
    <row r="27" spans="1:16" ht="15.9" customHeight="1" thickBot="1" x14ac:dyDescent="0.3">
      <c r="A27" s="107" t="s">
        <v>204</v>
      </c>
      <c r="B27" s="126">
        <v>120</v>
      </c>
      <c r="C27" s="127">
        <v>120</v>
      </c>
      <c r="D27" s="128"/>
      <c r="E27" s="128"/>
      <c r="F27" s="128"/>
      <c r="G27" s="128"/>
      <c r="H27" s="128"/>
      <c r="I27" s="128"/>
      <c r="J27" s="128"/>
      <c r="K27" s="128"/>
      <c r="L27" s="130">
        <v>240</v>
      </c>
      <c r="N27" s="120" t="s">
        <v>205</v>
      </c>
      <c r="O27" s="121">
        <v>26</v>
      </c>
      <c r="P27" s="121">
        <v>26</v>
      </c>
    </row>
    <row r="28" spans="1:16" ht="15.9" customHeight="1" thickBot="1" x14ac:dyDescent="0.3">
      <c r="A28" s="154" t="s">
        <v>206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6"/>
      <c r="L28" s="144">
        <v>2724</v>
      </c>
      <c r="N28" s="120" t="s">
        <v>207</v>
      </c>
      <c r="O28" s="121">
        <v>30</v>
      </c>
      <c r="P28" s="121">
        <v>30</v>
      </c>
    </row>
    <row r="29" spans="1:16" ht="15.9" customHeight="1" thickBot="1" x14ac:dyDescent="0.3">
      <c r="A29" s="145" t="s">
        <v>87</v>
      </c>
      <c r="B29" s="126">
        <v>250</v>
      </c>
      <c r="C29" s="127">
        <v>250</v>
      </c>
      <c r="D29" s="127">
        <v>250</v>
      </c>
      <c r="E29" s="127">
        <v>250</v>
      </c>
      <c r="F29" s="128"/>
      <c r="G29" s="128"/>
      <c r="H29" s="128"/>
      <c r="I29" s="128"/>
      <c r="J29" s="128"/>
      <c r="K29" s="129"/>
      <c r="L29" s="130">
        <v>1000</v>
      </c>
      <c r="N29" s="120" t="s">
        <v>208</v>
      </c>
      <c r="O29" s="121">
        <v>30</v>
      </c>
      <c r="P29" s="121">
        <v>30</v>
      </c>
    </row>
    <row r="30" spans="1:16" ht="15.9" customHeight="1" thickBot="1" x14ac:dyDescent="0.3">
      <c r="A30" s="145" t="s">
        <v>91</v>
      </c>
      <c r="B30" s="126">
        <v>200</v>
      </c>
      <c r="C30" s="127">
        <v>200</v>
      </c>
      <c r="D30" s="128"/>
      <c r="E30" s="128"/>
      <c r="F30" s="128"/>
      <c r="G30" s="128"/>
      <c r="H30" s="128"/>
      <c r="I30" s="128"/>
      <c r="J30" s="128"/>
      <c r="K30" s="129"/>
      <c r="L30" s="130">
        <v>400</v>
      </c>
      <c r="N30" s="120" t="s">
        <v>209</v>
      </c>
      <c r="O30" s="121">
        <v>26</v>
      </c>
      <c r="P30" s="121">
        <v>26</v>
      </c>
    </row>
    <row r="31" spans="1:16" ht="15" thickBot="1" x14ac:dyDescent="0.3">
      <c r="A31" s="107" t="s">
        <v>95</v>
      </c>
      <c r="B31" s="127">
        <v>331</v>
      </c>
      <c r="C31" s="127">
        <v>331</v>
      </c>
      <c r="D31" s="127">
        <v>331</v>
      </c>
      <c r="E31" s="127">
        <v>331</v>
      </c>
      <c r="F31" s="117"/>
      <c r="G31" s="117"/>
      <c r="H31" s="117"/>
      <c r="I31" s="117"/>
      <c r="J31" s="117"/>
      <c r="K31" s="118"/>
      <c r="L31" s="130">
        <v>1324</v>
      </c>
      <c r="N31" s="120" t="s">
        <v>210</v>
      </c>
      <c r="O31" s="121">
        <v>20</v>
      </c>
      <c r="P31" s="121">
        <v>20</v>
      </c>
    </row>
    <row r="32" spans="1:16" ht="15" thickBot="1" x14ac:dyDescent="0.3">
      <c r="A32" s="154" t="s">
        <v>211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6"/>
      <c r="L32" s="144">
        <v>2409</v>
      </c>
      <c r="N32" s="134" t="s">
        <v>212</v>
      </c>
      <c r="O32" s="135">
        <f>SUM(O24:O31)</f>
        <v>527</v>
      </c>
      <c r="P32" s="135">
        <f>SUM(P24:P31)</f>
        <v>132</v>
      </c>
    </row>
    <row r="33" spans="1:16" ht="15.9" customHeight="1" thickBot="1" x14ac:dyDescent="0.3">
      <c r="A33" s="145" t="s">
        <v>72</v>
      </c>
      <c r="B33" s="126">
        <v>57</v>
      </c>
      <c r="C33" s="127">
        <v>57</v>
      </c>
      <c r="D33" s="127">
        <v>57</v>
      </c>
      <c r="E33" s="128"/>
      <c r="F33" s="128"/>
      <c r="G33" s="128"/>
      <c r="H33" s="128"/>
      <c r="I33" s="128"/>
      <c r="J33" s="128"/>
      <c r="K33" s="129"/>
      <c r="L33" s="130">
        <v>171</v>
      </c>
      <c r="N33" s="120" t="s">
        <v>213</v>
      </c>
      <c r="O33" s="121">
        <v>32</v>
      </c>
      <c r="P33" s="121">
        <v>32</v>
      </c>
    </row>
    <row r="34" spans="1:16" ht="15.9" customHeight="1" thickBot="1" x14ac:dyDescent="0.3">
      <c r="A34" s="145" t="s">
        <v>83</v>
      </c>
      <c r="B34" s="126">
        <v>57</v>
      </c>
      <c r="C34" s="127">
        <v>57</v>
      </c>
      <c r="D34" s="127">
        <v>57</v>
      </c>
      <c r="E34" s="128"/>
      <c r="F34" s="128"/>
      <c r="G34" s="128"/>
      <c r="H34" s="128"/>
      <c r="I34" s="128"/>
      <c r="J34" s="128"/>
      <c r="K34" s="129"/>
      <c r="L34" s="130">
        <v>171</v>
      </c>
      <c r="N34" s="120" t="s">
        <v>214</v>
      </c>
      <c r="O34" s="121">
        <v>720</v>
      </c>
      <c r="P34" s="121">
        <v>794</v>
      </c>
    </row>
    <row r="35" spans="1:16" ht="15.9" customHeight="1" thickBot="1" x14ac:dyDescent="0.3">
      <c r="A35" s="145" t="s">
        <v>79</v>
      </c>
      <c r="B35" s="139">
        <v>148</v>
      </c>
      <c r="C35" s="140">
        <v>148</v>
      </c>
      <c r="D35" s="140">
        <v>148</v>
      </c>
      <c r="E35" s="140">
        <v>148</v>
      </c>
      <c r="F35" s="140">
        <v>148</v>
      </c>
      <c r="G35" s="141"/>
      <c r="H35" s="141"/>
      <c r="I35" s="141"/>
      <c r="J35" s="141"/>
      <c r="K35" s="142"/>
      <c r="L35" s="130">
        <v>740</v>
      </c>
      <c r="N35" s="120" t="s">
        <v>215</v>
      </c>
      <c r="O35" s="121">
        <v>720</v>
      </c>
      <c r="P35" s="121">
        <v>794</v>
      </c>
    </row>
    <row r="36" spans="1:16" ht="15.9" customHeight="1" thickBot="1" x14ac:dyDescent="0.3">
      <c r="A36" s="107" t="s">
        <v>75</v>
      </c>
      <c r="B36" s="139">
        <v>148</v>
      </c>
      <c r="C36" s="140">
        <v>148</v>
      </c>
      <c r="D36" s="140">
        <v>148</v>
      </c>
      <c r="E36" s="140">
        <v>148</v>
      </c>
      <c r="F36" s="140">
        <v>147</v>
      </c>
      <c r="G36" s="140">
        <v>147</v>
      </c>
      <c r="H36" s="140">
        <v>147</v>
      </c>
      <c r="I36" s="140">
        <v>147</v>
      </c>
      <c r="J36" s="140">
        <v>147</v>
      </c>
      <c r="K36" s="142"/>
      <c r="L36" s="125">
        <v>1327</v>
      </c>
      <c r="N36" s="132" t="s">
        <v>216</v>
      </c>
      <c r="O36" s="133">
        <f>O33+O34+O35</f>
        <v>1472</v>
      </c>
      <c r="P36" s="133">
        <f>P33+P34+P35</f>
        <v>1620</v>
      </c>
    </row>
    <row r="37" spans="1:16" ht="15.9" customHeight="1" thickBot="1" x14ac:dyDescent="0.3">
      <c r="A37" s="154" t="s">
        <v>217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6"/>
      <c r="L37" s="144">
        <v>100</v>
      </c>
      <c r="N37" s="120" t="s">
        <v>218</v>
      </c>
      <c r="O37" s="121">
        <v>91</v>
      </c>
      <c r="P37" s="121"/>
    </row>
    <row r="38" spans="1:16" ht="15.9" customHeight="1" thickBot="1" x14ac:dyDescent="0.3">
      <c r="A38" s="131" t="s">
        <v>219</v>
      </c>
      <c r="B38" s="146">
        <v>16.100000000000001</v>
      </c>
      <c r="C38" s="147">
        <v>13.8</v>
      </c>
      <c r="D38" s="147">
        <v>16.100000000000001</v>
      </c>
      <c r="E38" s="147">
        <v>16.100000000000001</v>
      </c>
      <c r="F38" s="147">
        <v>13.8</v>
      </c>
      <c r="G38" s="147">
        <v>16.100000000000001</v>
      </c>
      <c r="H38" s="147">
        <v>13.8</v>
      </c>
      <c r="I38" s="128"/>
      <c r="J38" s="128"/>
      <c r="K38" s="128"/>
      <c r="L38" s="148">
        <v>100</v>
      </c>
      <c r="N38" s="134" t="s">
        <v>220</v>
      </c>
      <c r="O38" s="135">
        <f>O37</f>
        <v>91</v>
      </c>
      <c r="P38" s="135">
        <f>P37</f>
        <v>0</v>
      </c>
    </row>
    <row r="39" spans="1:16" ht="15" thickBot="1" x14ac:dyDescent="0.3">
      <c r="A39" s="154" t="s">
        <v>221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6"/>
      <c r="L39" s="144">
        <v>2.4</v>
      </c>
      <c r="N39" s="120" t="s">
        <v>222</v>
      </c>
      <c r="O39" s="121">
        <v>720</v>
      </c>
      <c r="P39" s="121">
        <v>799</v>
      </c>
    </row>
    <row r="40" spans="1:16" ht="18.600000000000001" thickBot="1" x14ac:dyDescent="0.3">
      <c r="A40" s="145" t="s">
        <v>223</v>
      </c>
      <c r="B40" s="126">
        <v>14</v>
      </c>
      <c r="C40" s="127">
        <v>14</v>
      </c>
      <c r="D40" s="127">
        <v>14</v>
      </c>
      <c r="E40" s="128"/>
      <c r="F40" s="128"/>
      <c r="G40" s="128"/>
      <c r="H40" s="128"/>
      <c r="I40" s="128"/>
      <c r="J40" s="128"/>
      <c r="K40" s="129"/>
      <c r="L40" s="130">
        <v>0</v>
      </c>
      <c r="M40" s="30"/>
      <c r="N40" s="120" t="s">
        <v>224</v>
      </c>
      <c r="O40" s="121">
        <v>720</v>
      </c>
      <c r="P40" s="121">
        <v>799</v>
      </c>
    </row>
    <row r="41" spans="1:16" ht="18.600000000000001" thickBot="1" x14ac:dyDescent="0.3">
      <c r="A41" s="145" t="s">
        <v>225</v>
      </c>
      <c r="B41" s="126">
        <v>3</v>
      </c>
      <c r="C41" s="127">
        <v>3</v>
      </c>
      <c r="D41" s="128"/>
      <c r="E41" s="128"/>
      <c r="F41" s="128"/>
      <c r="G41" s="128"/>
      <c r="H41" s="128"/>
      <c r="I41" s="128"/>
      <c r="J41" s="128"/>
      <c r="K41" s="129"/>
      <c r="L41" s="130">
        <v>0</v>
      </c>
      <c r="M41" s="30"/>
      <c r="N41" s="132" t="s">
        <v>226</v>
      </c>
      <c r="O41" s="133">
        <f>O39+O40</f>
        <v>1440</v>
      </c>
      <c r="P41" s="133">
        <f>P39+P40</f>
        <v>1598</v>
      </c>
    </row>
    <row r="42" spans="1:16" ht="18.600000000000001" thickBot="1" x14ac:dyDescent="0.3">
      <c r="A42" s="145" t="s">
        <v>227</v>
      </c>
      <c r="B42" s="139">
        <v>1.6</v>
      </c>
      <c r="C42" s="140">
        <v>0.4</v>
      </c>
      <c r="D42" s="140">
        <v>0.4</v>
      </c>
      <c r="E42" s="128"/>
      <c r="F42" s="128"/>
      <c r="G42" s="128"/>
      <c r="H42" s="128"/>
      <c r="I42" s="128"/>
      <c r="J42" s="128"/>
      <c r="K42" s="142"/>
      <c r="L42" s="130">
        <v>2.4</v>
      </c>
      <c r="M42" s="30"/>
      <c r="N42" s="120" t="s">
        <v>228</v>
      </c>
      <c r="O42" s="121">
        <v>6</v>
      </c>
      <c r="P42" s="121">
        <v>6</v>
      </c>
    </row>
    <row r="43" spans="1:16" ht="15" customHeight="1" thickBot="1" x14ac:dyDescent="0.3">
      <c r="A43" s="107" t="s">
        <v>229</v>
      </c>
      <c r="B43" s="139">
        <v>5.5</v>
      </c>
      <c r="C43" s="140">
        <v>5.5</v>
      </c>
      <c r="D43" s="128"/>
      <c r="E43" s="128"/>
      <c r="F43" s="128"/>
      <c r="G43" s="128"/>
      <c r="H43" s="128"/>
      <c r="I43" s="128"/>
      <c r="J43" s="128"/>
      <c r="K43" s="142"/>
      <c r="L43" s="125">
        <v>0</v>
      </c>
      <c r="M43" s="30"/>
      <c r="N43" s="120" t="s">
        <v>230</v>
      </c>
      <c r="O43" s="121">
        <v>9</v>
      </c>
      <c r="P43" s="121">
        <v>9</v>
      </c>
    </row>
    <row r="44" spans="1:16" ht="18" customHeight="1" thickBot="1" x14ac:dyDescent="0.35">
      <c r="A44" s="157" t="s">
        <v>231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9"/>
      <c r="L44" s="149">
        <v>47619.4</v>
      </c>
      <c r="N44" s="120" t="s">
        <v>232</v>
      </c>
      <c r="O44" s="121">
        <v>33</v>
      </c>
      <c r="P44" s="121">
        <v>33</v>
      </c>
    </row>
    <row r="45" spans="1:16" ht="15" thickBot="1" x14ac:dyDescent="0.3">
      <c r="E45" s="150"/>
      <c r="F45" s="150"/>
      <c r="G45" s="150"/>
      <c r="H45" s="150"/>
      <c r="N45" s="120" t="s">
        <v>233</v>
      </c>
      <c r="O45" s="121">
        <v>18</v>
      </c>
      <c r="P45" s="121"/>
    </row>
    <row r="46" spans="1:16" ht="15" thickBot="1" x14ac:dyDescent="0.3">
      <c r="A46" s="102"/>
      <c r="N46" s="120" t="s">
        <v>234</v>
      </c>
      <c r="O46" s="121">
        <v>18</v>
      </c>
      <c r="P46" s="121"/>
    </row>
    <row r="47" spans="1:16" ht="15" thickBot="1" x14ac:dyDescent="0.3">
      <c r="N47" s="134" t="s">
        <v>235</v>
      </c>
      <c r="O47" s="135">
        <f>SUM(O42:O46)</f>
        <v>84</v>
      </c>
      <c r="P47" s="135">
        <f>SUM(P42:P46)</f>
        <v>48</v>
      </c>
    </row>
    <row r="48" spans="1:16" ht="15" thickBot="1" x14ac:dyDescent="0.3">
      <c r="E48" s="102"/>
      <c r="G48" s="102"/>
      <c r="N48" s="120" t="s">
        <v>236</v>
      </c>
      <c r="O48" s="121">
        <v>5</v>
      </c>
      <c r="P48" s="121">
        <v>5</v>
      </c>
    </row>
    <row r="49" spans="5:16" ht="15" thickBot="1" x14ac:dyDescent="0.3">
      <c r="E49" s="151"/>
      <c r="N49" s="120" t="s">
        <v>215</v>
      </c>
      <c r="O49" s="121">
        <v>720</v>
      </c>
      <c r="P49" s="121">
        <v>720</v>
      </c>
    </row>
    <row r="50" spans="5:16" ht="15.9" customHeight="1" thickBot="1" x14ac:dyDescent="0.3">
      <c r="N50" s="120" t="s">
        <v>237</v>
      </c>
      <c r="O50" s="121">
        <v>100</v>
      </c>
      <c r="P50" s="121">
        <v>100</v>
      </c>
    </row>
    <row r="51" spans="5:16" ht="15.9" customHeight="1" thickBot="1" x14ac:dyDescent="0.3">
      <c r="N51" s="120" t="s">
        <v>238</v>
      </c>
      <c r="O51" s="121"/>
      <c r="P51" s="121">
        <v>42</v>
      </c>
    </row>
    <row r="52" spans="5:16" ht="15" thickBot="1" x14ac:dyDescent="0.3">
      <c r="N52" s="120" t="s">
        <v>239</v>
      </c>
      <c r="O52" s="121"/>
      <c r="P52" s="121">
        <v>6</v>
      </c>
    </row>
    <row r="53" spans="5:16" ht="15" thickBot="1" x14ac:dyDescent="0.3">
      <c r="N53" s="120" t="s">
        <v>240</v>
      </c>
      <c r="O53" s="121">
        <v>2.4</v>
      </c>
      <c r="P53" s="121">
        <v>2.4</v>
      </c>
    </row>
    <row r="54" spans="5:16" ht="15" thickBot="1" x14ac:dyDescent="0.3">
      <c r="N54" s="120" t="s">
        <v>241</v>
      </c>
      <c r="O54" s="121"/>
      <c r="P54" s="121">
        <v>11</v>
      </c>
    </row>
    <row r="55" spans="5:16" ht="15" thickBot="1" x14ac:dyDescent="0.3">
      <c r="N55" s="132" t="s">
        <v>242</v>
      </c>
      <c r="O55" s="133">
        <f>SUM(O48:O54)</f>
        <v>827.4</v>
      </c>
      <c r="P55" s="133">
        <f>SUM(P48:P54)</f>
        <v>886.4</v>
      </c>
    </row>
    <row r="56" spans="5:16" ht="15" thickBot="1" x14ac:dyDescent="0.3">
      <c r="N56" s="120" t="s">
        <v>243</v>
      </c>
      <c r="O56" s="121">
        <f>70*3</f>
        <v>210</v>
      </c>
      <c r="P56" s="121">
        <f>70*3</f>
        <v>210</v>
      </c>
    </row>
    <row r="57" spans="5:16" ht="15" thickBot="1" x14ac:dyDescent="0.3">
      <c r="N57" s="134" t="s">
        <v>244</v>
      </c>
      <c r="O57" s="135">
        <f>O56</f>
        <v>210</v>
      </c>
      <c r="P57" s="135">
        <f>P56</f>
        <v>210</v>
      </c>
    </row>
    <row r="58" spans="5:16" ht="15" thickBot="1" x14ac:dyDescent="0.3">
      <c r="N58" s="120" t="s">
        <v>245</v>
      </c>
      <c r="O58" s="121">
        <v>720</v>
      </c>
      <c r="P58" s="121">
        <v>799</v>
      </c>
    </row>
    <row r="59" spans="5:16" ht="15" thickBot="1" x14ac:dyDescent="0.3">
      <c r="N59" s="132" t="s">
        <v>226</v>
      </c>
      <c r="O59" s="133">
        <f>O58</f>
        <v>720</v>
      </c>
      <c r="P59" s="133">
        <f>P58</f>
        <v>799</v>
      </c>
    </row>
    <row r="84" spans="2:2" ht="18" x14ac:dyDescent="0.25">
      <c r="B84" s="32" t="s">
        <v>147</v>
      </c>
    </row>
    <row r="85" spans="2:2" ht="18" x14ac:dyDescent="0.25">
      <c r="B85" s="32" t="s">
        <v>148</v>
      </c>
    </row>
    <row r="86" spans="2:2" ht="18" x14ac:dyDescent="0.25">
      <c r="B86" s="32" t="s">
        <v>149</v>
      </c>
    </row>
  </sheetData>
  <mergeCells count="11">
    <mergeCell ref="A25:K25"/>
    <mergeCell ref="A4:K4"/>
    <mergeCell ref="A20:L20"/>
    <mergeCell ref="A21:K21"/>
    <mergeCell ref="A23:L23"/>
    <mergeCell ref="A24:K24"/>
    <mergeCell ref="A28:K28"/>
    <mergeCell ref="A32:K32"/>
    <mergeCell ref="A37:K37"/>
    <mergeCell ref="A39:K39"/>
    <mergeCell ref="A44:K44"/>
  </mergeCells>
  <pageMargins left="0.2" right="0.21" top="0.75" bottom="0.76" header="0.34" footer="0.16"/>
  <pageSetup paperSize="9" scale="51" fitToWidth="0" orientation="landscape" r:id="rId1"/>
  <headerFooter alignWithMargins="0">
    <oddHeader>&amp;RDate Printed = &amp;D</oddHeader>
    <oddFooter>&amp;RPage &amp;P of &amp;N&amp;L&amp;Z&amp;F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309A-67EC-4A5A-B924-334A46541961}">
  <sheetPr>
    <pageSetUpPr fitToPage="1"/>
  </sheetPr>
  <dimension ref="A1:M88"/>
  <sheetViews>
    <sheetView zoomScale="90" zoomScaleNormal="90" workbookViewId="0"/>
  </sheetViews>
  <sheetFormatPr defaultRowHeight="13.2" x14ac:dyDescent="0.25"/>
  <cols>
    <col min="1" max="1" width="29.44140625" style="103" customWidth="1"/>
    <col min="2" max="9" width="8.88671875" style="103"/>
    <col min="10" max="11" width="8.6640625" style="103" customWidth="1"/>
    <col min="12" max="12" width="13.5546875" style="103" customWidth="1"/>
    <col min="13" max="16384" width="8.88671875" style="103"/>
  </cols>
  <sheetData>
    <row r="1" spans="1:12" ht="21" customHeight="1" thickBot="1" x14ac:dyDescent="0.3">
      <c r="A1" s="102" t="s">
        <v>247</v>
      </c>
    </row>
    <row r="2" spans="1:12" ht="20.100000000000001" customHeight="1" thickBot="1" x14ac:dyDescent="0.3">
      <c r="A2" s="104"/>
      <c r="B2" s="105" t="s">
        <v>151</v>
      </c>
      <c r="C2" s="105" t="s">
        <v>152</v>
      </c>
      <c r="D2" s="105" t="s">
        <v>153</v>
      </c>
      <c r="E2" s="105" t="s">
        <v>154</v>
      </c>
      <c r="F2" s="105" t="s">
        <v>155</v>
      </c>
      <c r="G2" s="105" t="s">
        <v>156</v>
      </c>
      <c r="H2" s="105" t="s">
        <v>157</v>
      </c>
      <c r="I2" s="105" t="s">
        <v>158</v>
      </c>
      <c r="J2" s="105" t="s">
        <v>159</v>
      </c>
      <c r="K2" s="105" t="s">
        <v>160</v>
      </c>
      <c r="L2" s="106" t="s">
        <v>161</v>
      </c>
    </row>
    <row r="3" spans="1:12" ht="15.9" hidden="1" customHeight="1" thickTop="1" thickBot="1" x14ac:dyDescent="0.3">
      <c r="A3" s="107" t="s">
        <v>162</v>
      </c>
      <c r="B3" s="108"/>
      <c r="C3" s="109"/>
      <c r="D3" s="109"/>
      <c r="E3" s="109"/>
      <c r="F3" s="109"/>
      <c r="G3" s="109"/>
      <c r="H3" s="109"/>
      <c r="I3" s="109"/>
      <c r="J3" s="109"/>
      <c r="K3" s="110"/>
      <c r="L3" s="111">
        <v>1500</v>
      </c>
    </row>
    <row r="4" spans="1:12" ht="15.9" customHeight="1" thickTop="1" thickBot="1" x14ac:dyDescent="0.35">
      <c r="A4" s="160" t="s">
        <v>163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12">
        <f>SUM(L5:L19)</f>
        <v>44602</v>
      </c>
    </row>
    <row r="5" spans="1:12" ht="15.9" customHeight="1" x14ac:dyDescent="0.25">
      <c r="A5" s="107" t="s">
        <v>166</v>
      </c>
      <c r="B5" s="116">
        <v>794</v>
      </c>
      <c r="C5" s="116">
        <v>794</v>
      </c>
      <c r="D5" s="116">
        <v>794</v>
      </c>
      <c r="E5" s="116">
        <v>794</v>
      </c>
      <c r="F5" s="116">
        <v>794</v>
      </c>
      <c r="G5" s="116">
        <v>794</v>
      </c>
      <c r="H5" s="117"/>
      <c r="I5" s="117"/>
      <c r="J5" s="117"/>
      <c r="K5" s="118"/>
      <c r="L5" s="119">
        <f t="shared" ref="L5:L19" si="0">SUM(B5:K5)</f>
        <v>4764</v>
      </c>
    </row>
    <row r="6" spans="1:12" ht="15.9" customHeight="1" x14ac:dyDescent="0.25">
      <c r="A6" s="107" t="s">
        <v>168</v>
      </c>
      <c r="B6" s="116">
        <v>799</v>
      </c>
      <c r="C6" s="116">
        <v>799</v>
      </c>
      <c r="D6" s="116">
        <v>799</v>
      </c>
      <c r="E6" s="116">
        <v>799</v>
      </c>
      <c r="F6" s="123"/>
      <c r="G6" s="123"/>
      <c r="H6" s="123"/>
      <c r="I6" s="123"/>
      <c r="J6" s="123"/>
      <c r="K6" s="124"/>
      <c r="L6" s="125">
        <f t="shared" si="0"/>
        <v>3196</v>
      </c>
    </row>
    <row r="7" spans="1:12" ht="15.9" customHeight="1" x14ac:dyDescent="0.25">
      <c r="A7" s="107" t="s">
        <v>170</v>
      </c>
      <c r="B7" s="126">
        <v>600</v>
      </c>
      <c r="C7" s="126">
        <v>600</v>
      </c>
      <c r="D7" s="128"/>
      <c r="E7" s="126">
        <v>600</v>
      </c>
      <c r="F7" s="126">
        <v>600</v>
      </c>
      <c r="G7" s="126">
        <v>600</v>
      </c>
      <c r="H7" s="128"/>
      <c r="I7" s="128"/>
      <c r="J7" s="128"/>
      <c r="K7" s="129"/>
      <c r="L7" s="130">
        <f t="shared" si="0"/>
        <v>3000</v>
      </c>
    </row>
    <row r="8" spans="1:12" ht="15.9" customHeight="1" x14ac:dyDescent="0.25">
      <c r="A8" s="131" t="s">
        <v>172</v>
      </c>
      <c r="B8" s="126">
        <v>686</v>
      </c>
      <c r="C8" s="126">
        <v>686</v>
      </c>
      <c r="D8" s="126">
        <v>686</v>
      </c>
      <c r="E8" s="126">
        <v>686</v>
      </c>
      <c r="F8" s="126">
        <v>686</v>
      </c>
      <c r="G8" s="126">
        <v>686</v>
      </c>
      <c r="H8" s="128"/>
      <c r="I8" s="128"/>
      <c r="J8" s="128"/>
      <c r="K8" s="129"/>
      <c r="L8" s="130">
        <f t="shared" si="0"/>
        <v>4116</v>
      </c>
    </row>
    <row r="9" spans="1:12" ht="15.9" customHeight="1" x14ac:dyDescent="0.25">
      <c r="A9" s="107" t="s">
        <v>174</v>
      </c>
      <c r="B9" s="126">
        <v>657</v>
      </c>
      <c r="C9" s="126">
        <v>657</v>
      </c>
      <c r="D9" s="126">
        <v>657</v>
      </c>
      <c r="E9" s="127">
        <v>713</v>
      </c>
      <c r="F9" s="127">
        <v>713</v>
      </c>
      <c r="G9" s="127">
        <v>713</v>
      </c>
      <c r="H9" s="128"/>
      <c r="I9" s="128"/>
      <c r="J9" s="128"/>
      <c r="K9" s="129"/>
      <c r="L9" s="130">
        <f t="shared" si="0"/>
        <v>4110</v>
      </c>
    </row>
    <row r="10" spans="1:12" ht="15.9" customHeight="1" x14ac:dyDescent="0.25">
      <c r="A10" s="107" t="s">
        <v>176</v>
      </c>
      <c r="B10" s="126">
        <v>665</v>
      </c>
      <c r="C10" s="126">
        <v>665</v>
      </c>
      <c r="D10" s="126">
        <v>665</v>
      </c>
      <c r="E10" s="126">
        <v>665</v>
      </c>
      <c r="F10" s="126">
        <v>665</v>
      </c>
      <c r="G10" s="126">
        <v>665</v>
      </c>
      <c r="H10" s="128"/>
      <c r="I10" s="128"/>
      <c r="J10" s="128"/>
      <c r="K10" s="129"/>
      <c r="L10" s="130">
        <f t="shared" si="0"/>
        <v>3990</v>
      </c>
    </row>
    <row r="11" spans="1:12" ht="15.9" customHeight="1" x14ac:dyDescent="0.25">
      <c r="A11" s="131" t="s">
        <v>52</v>
      </c>
      <c r="B11" s="126">
        <v>600</v>
      </c>
      <c r="C11" s="126">
        <v>600</v>
      </c>
      <c r="D11" s="126">
        <v>600</v>
      </c>
      <c r="E11" s="126">
        <v>600</v>
      </c>
      <c r="F11" s="126">
        <v>600</v>
      </c>
      <c r="G11" s="126">
        <v>600</v>
      </c>
      <c r="H11" s="128"/>
      <c r="I11" s="128"/>
      <c r="J11" s="128"/>
      <c r="K11" s="129"/>
      <c r="L11" s="130">
        <f t="shared" si="0"/>
        <v>3600</v>
      </c>
    </row>
    <row r="12" spans="1:12" ht="15.9" customHeight="1" x14ac:dyDescent="0.25">
      <c r="A12" s="131" t="s">
        <v>40</v>
      </c>
      <c r="B12" s="126">
        <v>618</v>
      </c>
      <c r="C12" s="126">
        <v>618</v>
      </c>
      <c r="D12" s="126">
        <v>618</v>
      </c>
      <c r="E12" s="126">
        <v>618</v>
      </c>
      <c r="F12" s="126">
        <v>618</v>
      </c>
      <c r="G12" s="126">
        <v>618</v>
      </c>
      <c r="H12" s="128"/>
      <c r="I12" s="128"/>
      <c r="J12" s="128"/>
      <c r="K12" s="129"/>
      <c r="L12" s="130">
        <f t="shared" si="0"/>
        <v>3708</v>
      </c>
    </row>
    <row r="13" spans="1:12" ht="15.9" customHeight="1" x14ac:dyDescent="0.25">
      <c r="A13" s="131" t="s">
        <v>55</v>
      </c>
      <c r="B13" s="126">
        <v>609</v>
      </c>
      <c r="C13" s="126">
        <v>609</v>
      </c>
      <c r="D13" s="126">
        <v>609</v>
      </c>
      <c r="E13" s="126">
        <v>609</v>
      </c>
      <c r="F13" s="126">
        <v>609</v>
      </c>
      <c r="G13" s="126">
        <v>609</v>
      </c>
      <c r="H13" s="128"/>
      <c r="I13" s="128"/>
      <c r="J13" s="128"/>
      <c r="K13" s="129"/>
      <c r="L13" s="130">
        <f t="shared" si="0"/>
        <v>3654</v>
      </c>
    </row>
    <row r="14" spans="1:12" ht="15.9" customHeight="1" x14ac:dyDescent="0.25">
      <c r="A14" s="107" t="s">
        <v>181</v>
      </c>
      <c r="B14" s="126">
        <v>370</v>
      </c>
      <c r="C14" s="126">
        <v>370</v>
      </c>
      <c r="D14" s="126">
        <v>370</v>
      </c>
      <c r="E14" s="126">
        <v>370</v>
      </c>
      <c r="F14" s="127">
        <v>370</v>
      </c>
      <c r="G14" s="126">
        <v>370</v>
      </c>
      <c r="H14" s="128"/>
      <c r="I14" s="128"/>
      <c r="J14" s="128"/>
      <c r="K14" s="129"/>
      <c r="L14" s="130">
        <f t="shared" si="0"/>
        <v>2220</v>
      </c>
    </row>
    <row r="15" spans="1:12" ht="15.9" customHeight="1" x14ac:dyDescent="0.25">
      <c r="A15" s="131" t="s">
        <v>183</v>
      </c>
      <c r="B15" s="127">
        <v>200</v>
      </c>
      <c r="C15" s="127">
        <v>200</v>
      </c>
      <c r="D15" s="127">
        <v>195</v>
      </c>
      <c r="E15" s="127">
        <v>185</v>
      </c>
      <c r="F15" s="127">
        <v>190</v>
      </c>
      <c r="G15" s="127">
        <v>196</v>
      </c>
      <c r="H15" s="127">
        <v>200</v>
      </c>
      <c r="I15" s="127">
        <v>195</v>
      </c>
      <c r="J15" s="128"/>
      <c r="K15" s="129"/>
      <c r="L15" s="130">
        <f t="shared" si="0"/>
        <v>1561</v>
      </c>
    </row>
    <row r="16" spans="1:12" ht="15.9" customHeight="1" x14ac:dyDescent="0.25">
      <c r="A16" s="131" t="s">
        <v>185</v>
      </c>
      <c r="B16" s="126">
        <v>200</v>
      </c>
      <c r="C16" s="127">
        <v>200</v>
      </c>
      <c r="D16" s="127">
        <v>200</v>
      </c>
      <c r="E16" s="126">
        <v>200</v>
      </c>
      <c r="F16" s="126">
        <v>190</v>
      </c>
      <c r="G16" s="126">
        <v>190</v>
      </c>
      <c r="H16" s="128"/>
      <c r="I16" s="128"/>
      <c r="J16" s="128"/>
      <c r="K16" s="129"/>
      <c r="L16" s="130">
        <f t="shared" si="0"/>
        <v>1180</v>
      </c>
    </row>
    <row r="17" spans="1:12" ht="15.9" customHeight="1" x14ac:dyDescent="0.25">
      <c r="A17" s="131" t="s">
        <v>187</v>
      </c>
      <c r="B17" s="126">
        <v>170</v>
      </c>
      <c r="C17" s="126">
        <v>200</v>
      </c>
      <c r="D17" s="128"/>
      <c r="E17" s="127">
        <v>200</v>
      </c>
      <c r="F17" s="127">
        <v>191</v>
      </c>
      <c r="G17" s="127">
        <v>200</v>
      </c>
      <c r="H17" s="127">
        <f>200-33</f>
        <v>167</v>
      </c>
      <c r="I17" s="127">
        <v>200</v>
      </c>
      <c r="J17" s="126">
        <v>195</v>
      </c>
      <c r="K17" s="137">
        <v>200</v>
      </c>
      <c r="L17" s="130">
        <f t="shared" si="0"/>
        <v>1723</v>
      </c>
    </row>
    <row r="18" spans="1:12" ht="15.9" customHeight="1" x14ac:dyDescent="0.25">
      <c r="A18" s="131" t="s">
        <v>189</v>
      </c>
      <c r="B18" s="126">
        <v>100</v>
      </c>
      <c r="C18" s="126">
        <v>100</v>
      </c>
      <c r="D18" s="126">
        <v>90</v>
      </c>
      <c r="E18" s="127">
        <v>100</v>
      </c>
      <c r="F18" s="127">
        <v>100</v>
      </c>
      <c r="G18" s="126">
        <v>125</v>
      </c>
      <c r="H18" s="126">
        <v>125</v>
      </c>
      <c r="I18" s="126">
        <v>125</v>
      </c>
      <c r="J18" s="127">
        <v>125</v>
      </c>
      <c r="K18" s="129"/>
      <c r="L18" s="130">
        <f t="shared" si="0"/>
        <v>990</v>
      </c>
    </row>
    <row r="19" spans="1:12" ht="15.9" customHeight="1" thickBot="1" x14ac:dyDescent="0.3">
      <c r="A19" s="107" t="s">
        <v>36</v>
      </c>
      <c r="B19" s="126">
        <f>500-70</f>
        <v>430</v>
      </c>
      <c r="C19" s="126">
        <f t="shared" ref="C19:D19" si="1">500-70</f>
        <v>430</v>
      </c>
      <c r="D19" s="126">
        <f t="shared" si="1"/>
        <v>430</v>
      </c>
      <c r="E19" s="126">
        <v>500</v>
      </c>
      <c r="F19" s="126">
        <v>500</v>
      </c>
      <c r="G19" s="126">
        <v>500</v>
      </c>
      <c r="H19" s="128"/>
      <c r="I19" s="128"/>
      <c r="J19" s="128"/>
      <c r="K19" s="129"/>
      <c r="L19" s="130">
        <f t="shared" si="0"/>
        <v>2790</v>
      </c>
    </row>
    <row r="20" spans="1:12" ht="15.9" customHeight="1" thickBot="1" x14ac:dyDescent="0.3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</row>
    <row r="21" spans="1:12" ht="15.9" customHeight="1" thickBot="1" x14ac:dyDescent="0.35">
      <c r="A21" s="160" t="s">
        <v>193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12">
        <f>L22</f>
        <v>1934</v>
      </c>
    </row>
    <row r="22" spans="1:12" ht="15.9" customHeight="1" thickBot="1" x14ac:dyDescent="0.3">
      <c r="A22" s="138" t="s">
        <v>195</v>
      </c>
      <c r="B22" s="139">
        <v>964</v>
      </c>
      <c r="C22" s="139">
        <v>970</v>
      </c>
      <c r="D22" s="141"/>
      <c r="E22" s="141"/>
      <c r="F22" s="141"/>
      <c r="G22" s="141"/>
      <c r="H22" s="141"/>
      <c r="I22" s="141"/>
      <c r="J22" s="141"/>
      <c r="K22" s="142"/>
      <c r="L22" s="143">
        <f>SUM(B22:K22)</f>
        <v>1934</v>
      </c>
    </row>
    <row r="23" spans="1:12" ht="15.9" customHeight="1" thickBot="1" x14ac:dyDescent="0.3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</row>
    <row r="24" spans="1:12" ht="16.2" thickBot="1" x14ac:dyDescent="0.35">
      <c r="A24" s="160" t="s">
        <v>198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12">
        <f>L25+L28+L32+L37+L39</f>
        <v>5919.6999999999989</v>
      </c>
    </row>
    <row r="25" spans="1:12" ht="13.8" thickBot="1" x14ac:dyDescent="0.3">
      <c r="A25" s="154" t="s">
        <v>200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6"/>
      <c r="L25" s="144">
        <f>SUM(L26:L27)</f>
        <v>600</v>
      </c>
    </row>
    <row r="26" spans="1:12" ht="15.9" customHeight="1" x14ac:dyDescent="0.25">
      <c r="A26" s="131" t="s">
        <v>202</v>
      </c>
      <c r="B26" s="126">
        <v>90</v>
      </c>
      <c r="C26" s="127">
        <v>90</v>
      </c>
      <c r="D26" s="127">
        <v>90</v>
      </c>
      <c r="E26" s="127">
        <v>90</v>
      </c>
      <c r="F26" s="128"/>
      <c r="G26" s="128"/>
      <c r="H26" s="128"/>
      <c r="I26" s="128"/>
      <c r="J26" s="128"/>
      <c r="K26" s="128"/>
      <c r="L26" s="130">
        <f>SUM(B26:K26)</f>
        <v>360</v>
      </c>
    </row>
    <row r="27" spans="1:12" ht="15.9" customHeight="1" thickBot="1" x14ac:dyDescent="0.3">
      <c r="A27" s="107" t="s">
        <v>204</v>
      </c>
      <c r="B27" s="126">
        <v>120</v>
      </c>
      <c r="C27" s="127">
        <v>120</v>
      </c>
      <c r="D27" s="128"/>
      <c r="E27" s="128"/>
      <c r="F27" s="128"/>
      <c r="G27" s="128"/>
      <c r="H27" s="128"/>
      <c r="I27" s="128"/>
      <c r="J27" s="128"/>
      <c r="K27" s="128"/>
      <c r="L27" s="130">
        <f>SUM(B27:K27)</f>
        <v>240</v>
      </c>
    </row>
    <row r="28" spans="1:12" ht="15.9" customHeight="1" thickBot="1" x14ac:dyDescent="0.3">
      <c r="A28" s="154" t="s">
        <v>206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6"/>
      <c r="L28" s="144">
        <f>SUM(L29:L31)</f>
        <v>2732</v>
      </c>
    </row>
    <row r="29" spans="1:12" ht="15.9" customHeight="1" x14ac:dyDescent="0.25">
      <c r="A29" s="145" t="s">
        <v>87</v>
      </c>
      <c r="B29" s="126">
        <v>250</v>
      </c>
      <c r="C29" s="127">
        <v>250</v>
      </c>
      <c r="D29" s="127">
        <v>250</v>
      </c>
      <c r="E29" s="127">
        <v>250</v>
      </c>
      <c r="F29" s="128"/>
      <c r="G29" s="128"/>
      <c r="H29" s="128"/>
      <c r="I29" s="128"/>
      <c r="J29" s="128"/>
      <c r="K29" s="129"/>
      <c r="L29" s="130">
        <f>SUM(B29:K29)</f>
        <v>1000</v>
      </c>
    </row>
    <row r="30" spans="1:12" ht="15.9" customHeight="1" x14ac:dyDescent="0.25">
      <c r="A30" s="145" t="s">
        <v>91</v>
      </c>
      <c r="B30" s="126">
        <v>200</v>
      </c>
      <c r="C30" s="127">
        <v>200</v>
      </c>
      <c r="D30" s="128"/>
      <c r="E30" s="128"/>
      <c r="F30" s="128"/>
      <c r="G30" s="128"/>
      <c r="H30" s="128"/>
      <c r="I30" s="128"/>
      <c r="J30" s="128"/>
      <c r="K30" s="129"/>
      <c r="L30" s="130">
        <f>SUM(B30:K30)</f>
        <v>400</v>
      </c>
    </row>
    <row r="31" spans="1:12" ht="13.8" thickBot="1" x14ac:dyDescent="0.3">
      <c r="A31" s="107" t="s">
        <v>95</v>
      </c>
      <c r="B31" s="127">
        <v>333</v>
      </c>
      <c r="C31" s="127">
        <v>333</v>
      </c>
      <c r="D31" s="127">
        <v>333</v>
      </c>
      <c r="E31" s="127">
        <v>333</v>
      </c>
      <c r="F31" s="117"/>
      <c r="G31" s="117"/>
      <c r="H31" s="117"/>
      <c r="I31" s="117"/>
      <c r="J31" s="117"/>
      <c r="K31" s="118"/>
      <c r="L31" s="130">
        <f>SUM(B31:K31)</f>
        <v>1332</v>
      </c>
    </row>
    <row r="32" spans="1:12" ht="13.8" thickBot="1" x14ac:dyDescent="0.3">
      <c r="A32" s="154" t="s">
        <v>211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6"/>
      <c r="L32" s="144">
        <f>SUM(L33:L36)</f>
        <v>2426.2999999999997</v>
      </c>
    </row>
    <row r="33" spans="1:13" ht="15.9" customHeight="1" x14ac:dyDescent="0.25">
      <c r="A33" s="145" t="s">
        <v>72</v>
      </c>
      <c r="B33" s="126">
        <v>57</v>
      </c>
      <c r="C33" s="127">
        <v>57</v>
      </c>
      <c r="D33" s="127">
        <v>57</v>
      </c>
      <c r="E33" s="128"/>
      <c r="F33" s="128"/>
      <c r="G33" s="128"/>
      <c r="H33" s="128"/>
      <c r="I33" s="128"/>
      <c r="J33" s="128"/>
      <c r="K33" s="129"/>
      <c r="L33" s="130">
        <f>SUM(B33:K33)</f>
        <v>171</v>
      </c>
    </row>
    <row r="34" spans="1:13" ht="15.9" customHeight="1" x14ac:dyDescent="0.25">
      <c r="A34" s="145" t="s">
        <v>83</v>
      </c>
      <c r="B34" s="126">
        <v>57</v>
      </c>
      <c r="C34" s="127">
        <v>57</v>
      </c>
      <c r="D34" s="127">
        <v>57</v>
      </c>
      <c r="E34" s="128"/>
      <c r="F34" s="128"/>
      <c r="G34" s="128"/>
      <c r="H34" s="128"/>
      <c r="I34" s="128"/>
      <c r="J34" s="128"/>
      <c r="K34" s="129"/>
      <c r="L34" s="130">
        <f>SUM(B34:K34)</f>
        <v>171</v>
      </c>
    </row>
    <row r="35" spans="1:13" ht="15.9" customHeight="1" x14ac:dyDescent="0.25">
      <c r="A35" s="145" t="s">
        <v>79</v>
      </c>
      <c r="B35" s="139">
        <v>149.19999999999999</v>
      </c>
      <c r="C35" s="139">
        <v>149.19999999999999</v>
      </c>
      <c r="D35" s="139">
        <v>149.19999999999999</v>
      </c>
      <c r="E35" s="139">
        <v>149.19999999999999</v>
      </c>
      <c r="F35" s="139">
        <v>149.19999999999999</v>
      </c>
      <c r="G35" s="141"/>
      <c r="H35" s="141"/>
      <c r="I35" s="141"/>
      <c r="J35" s="141"/>
      <c r="K35" s="142"/>
      <c r="L35" s="130">
        <f>SUM(B35:K35)</f>
        <v>746</v>
      </c>
    </row>
    <row r="36" spans="1:13" ht="15.9" customHeight="1" thickBot="1" x14ac:dyDescent="0.3">
      <c r="A36" s="107" t="s">
        <v>75</v>
      </c>
      <c r="B36" s="139">
        <v>149.19999999999999</v>
      </c>
      <c r="C36" s="139">
        <v>149.19999999999999</v>
      </c>
      <c r="D36" s="139">
        <v>149.19999999999999</v>
      </c>
      <c r="E36" s="139">
        <v>149.19999999999999</v>
      </c>
      <c r="F36" s="140">
        <v>148.30000000000001</v>
      </c>
      <c r="G36" s="140">
        <v>148.30000000000001</v>
      </c>
      <c r="H36" s="140">
        <v>148.30000000000001</v>
      </c>
      <c r="I36" s="140">
        <v>148.30000000000001</v>
      </c>
      <c r="J36" s="140">
        <v>148.30000000000001</v>
      </c>
      <c r="K36" s="142"/>
      <c r="L36" s="152">
        <f>SUM(B36:K36)</f>
        <v>1338.2999999999997</v>
      </c>
    </row>
    <row r="37" spans="1:13" ht="15.9" customHeight="1" thickBot="1" x14ac:dyDescent="0.3">
      <c r="A37" s="154" t="s">
        <v>217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6"/>
      <c r="L37" s="144">
        <f>L38</f>
        <v>100</v>
      </c>
    </row>
    <row r="38" spans="1:13" ht="15.9" customHeight="1" thickBot="1" x14ac:dyDescent="0.3">
      <c r="A38" s="131" t="s">
        <v>219</v>
      </c>
      <c r="B38" s="146">
        <v>16.100000000000001</v>
      </c>
      <c r="C38" s="147">
        <v>13.8</v>
      </c>
      <c r="D38" s="147">
        <v>16.100000000000001</v>
      </c>
      <c r="E38" s="147">
        <v>16.100000000000001</v>
      </c>
      <c r="F38" s="147">
        <v>13.8</v>
      </c>
      <c r="G38" s="147">
        <v>16.100000000000001</v>
      </c>
      <c r="H38" s="147">
        <v>13.8</v>
      </c>
      <c r="I38" s="128"/>
      <c r="J38" s="128"/>
      <c r="K38" s="128"/>
      <c r="L38" s="148">
        <v>100</v>
      </c>
    </row>
    <row r="39" spans="1:13" ht="13.8" thickBot="1" x14ac:dyDescent="0.3">
      <c r="A39" s="154" t="s">
        <v>221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6"/>
      <c r="L39" s="144">
        <f>SUM(L40:L43)</f>
        <v>61.4</v>
      </c>
    </row>
    <row r="40" spans="1:13" x14ac:dyDescent="0.25">
      <c r="A40" s="145" t="s">
        <v>223</v>
      </c>
      <c r="B40" s="126">
        <v>14</v>
      </c>
      <c r="C40" s="127">
        <v>14</v>
      </c>
      <c r="D40" s="127">
        <v>14</v>
      </c>
      <c r="E40" s="128"/>
      <c r="F40" s="128"/>
      <c r="G40" s="128"/>
      <c r="H40" s="128"/>
      <c r="I40" s="128"/>
      <c r="J40" s="128"/>
      <c r="K40" s="129"/>
      <c r="L40" s="130">
        <f>SUM(B40:K40)</f>
        <v>42</v>
      </c>
      <c r="M40" s="150"/>
    </row>
    <row r="41" spans="1:13" x14ac:dyDescent="0.25">
      <c r="A41" s="145" t="s">
        <v>225</v>
      </c>
      <c r="B41" s="126">
        <v>3</v>
      </c>
      <c r="C41" s="127">
        <v>3</v>
      </c>
      <c r="D41" s="128"/>
      <c r="E41" s="128"/>
      <c r="F41" s="128"/>
      <c r="G41" s="128"/>
      <c r="H41" s="128"/>
      <c r="I41" s="128"/>
      <c r="J41" s="128"/>
      <c r="K41" s="129"/>
      <c r="L41" s="130">
        <f>SUM(B41:K41)</f>
        <v>6</v>
      </c>
      <c r="M41" s="150"/>
    </row>
    <row r="42" spans="1:13" x14ac:dyDescent="0.25">
      <c r="A42" s="145" t="s">
        <v>227</v>
      </c>
      <c r="B42" s="139">
        <v>1.6</v>
      </c>
      <c r="C42" s="140">
        <v>0.4</v>
      </c>
      <c r="D42" s="140">
        <v>0.4</v>
      </c>
      <c r="E42" s="128"/>
      <c r="F42" s="128"/>
      <c r="G42" s="128"/>
      <c r="H42" s="128"/>
      <c r="I42" s="128"/>
      <c r="J42" s="128"/>
      <c r="K42" s="142"/>
      <c r="L42" s="130">
        <f>SUM(B42:K42)</f>
        <v>2.4</v>
      </c>
    </row>
    <row r="43" spans="1:13" ht="12.75" customHeight="1" thickBot="1" x14ac:dyDescent="0.3">
      <c r="A43" s="107" t="s">
        <v>229</v>
      </c>
      <c r="B43" s="139">
        <v>5.5</v>
      </c>
      <c r="C43" s="140">
        <v>5.5</v>
      </c>
      <c r="D43" s="128"/>
      <c r="E43" s="128"/>
      <c r="F43" s="128"/>
      <c r="G43" s="128"/>
      <c r="H43" s="128"/>
      <c r="I43" s="128"/>
      <c r="J43" s="128"/>
      <c r="K43" s="142"/>
      <c r="L43" s="125">
        <f>SUM(B43:K43)</f>
        <v>11</v>
      </c>
    </row>
    <row r="44" spans="1:13" ht="12.75" customHeight="1" thickBot="1" x14ac:dyDescent="0.35">
      <c r="A44" s="157" t="s">
        <v>231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9"/>
      <c r="L44" s="149">
        <f>L4+L22+L24</f>
        <v>52455.7</v>
      </c>
    </row>
    <row r="45" spans="1:13" x14ac:dyDescent="0.25">
      <c r="E45" s="150"/>
      <c r="F45" s="150"/>
      <c r="G45" s="150"/>
      <c r="H45" s="150"/>
    </row>
    <row r="46" spans="1:13" x14ac:dyDescent="0.25">
      <c r="E46" s="150"/>
      <c r="F46" s="150"/>
      <c r="G46" s="150"/>
      <c r="H46" s="150"/>
    </row>
    <row r="47" spans="1:13" x14ac:dyDescent="0.25">
      <c r="E47" s="150"/>
      <c r="F47" s="150"/>
      <c r="G47" s="150"/>
      <c r="H47" s="150"/>
    </row>
    <row r="50" spans="5:7" ht="15.9" customHeight="1" x14ac:dyDescent="0.25">
      <c r="E50" s="102"/>
      <c r="G50" s="102"/>
    </row>
    <row r="51" spans="5:7" ht="15.9" customHeight="1" x14ac:dyDescent="0.25">
      <c r="E51" s="151"/>
    </row>
    <row r="86" spans="2:2" ht="18" x14ac:dyDescent="0.25">
      <c r="B86" s="32" t="s">
        <v>147</v>
      </c>
    </row>
    <row r="87" spans="2:2" ht="18" x14ac:dyDescent="0.25">
      <c r="B87" s="32" t="s">
        <v>148</v>
      </c>
    </row>
    <row r="88" spans="2:2" ht="18" x14ac:dyDescent="0.25">
      <c r="B88" s="32" t="s">
        <v>149</v>
      </c>
    </row>
  </sheetData>
  <mergeCells count="11">
    <mergeCell ref="A25:K25"/>
    <mergeCell ref="A4:K4"/>
    <mergeCell ref="A20:L20"/>
    <mergeCell ref="A21:K21"/>
    <mergeCell ref="A23:L23"/>
    <mergeCell ref="A24:K24"/>
    <mergeCell ref="A28:K28"/>
    <mergeCell ref="A32:K32"/>
    <mergeCell ref="A37:K37"/>
    <mergeCell ref="A39:K39"/>
    <mergeCell ref="A44:K44"/>
  </mergeCells>
  <pageMargins left="0.2" right="0.21" top="0.75" bottom="0.76" header="0.34" footer="0.16"/>
  <pageSetup paperSize="9" scale="51" fitToWidth="0" orientation="landscape" r:id="rId1"/>
  <headerFooter alignWithMargins="0">
    <oddHeader>&amp;RDate Printed = &amp;D</oddHeader>
    <oddFooter>&amp;RPage &amp;P of &amp;N&amp;L&amp;Z&amp;F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Capacity Table 01 June 2022</vt:lpstr>
      <vt:lpstr>Commercial Units </vt:lpstr>
      <vt:lpstr>Installed Units</vt:lpstr>
      <vt:lpstr>'Capacity Table 01 June 2022'!Print_Area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Surasha Sowki Naiker</dc:creator>
  <cp:lastModifiedBy>Surasha Sowki Naiker</cp:lastModifiedBy>
  <dcterms:created xsi:type="dcterms:W3CDTF">2022-06-01T08:49:04Z</dcterms:created>
  <dcterms:modified xsi:type="dcterms:W3CDTF">2022-06-02T16:58:17Z</dcterms:modified>
</cp:coreProperties>
</file>